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e9ec8a0ba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c63e395f619046c3"/>
    <x:sheet xmlns:r="http://schemas.openxmlformats.org/officeDocument/2006/relationships" name="Assumptions" sheetId="2" r:id="Rc7f779a738ea4db8"/>
    <x:sheet xmlns:r="http://schemas.openxmlformats.org/officeDocument/2006/relationships" name="Actuals" sheetId="3" r:id="Ra20b45f6e0fb43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(#,##0.0);&quot;-&quot;"/>
    <x:numFmt numFmtId="201" formatCode="0.0%;(0.0%);&quot;-&quot;"/>
  </x:numFmts>
  <x:fonts count="11">
    <x:font>
      <x:sz val="11"/>
      <x:name val="Carlito"/>
    </x:font>
    <x:font>
      <x:sz val="10"/>
      <x:color rgb="FF172C3B"/>
      <x:name val="Arial"/>
    </x:font>
    <x:font>
      <x:b/>
      <x:sz val="20"/>
      <x:color rgb="FF142B3A"/>
      <x:name val="Arial"/>
    </x:font>
    <x:font>
      <x:b/>
      <x:sz val="10"/>
      <x:color rgb="FFFFFFFF"/>
      <x:name val="Arial"/>
    </x:font>
    <x:font>
      <x:sz val="10"/>
      <x:color rgb="FF187346"/>
      <x:name val="Arial"/>
    </x:font>
    <x:font>
      <x:b/>
      <x:sz val="10"/>
      <x:color rgb="FF172C3B"/>
      <x:name val="Arial"/>
    </x:font>
    <x:font>
      <x:b/>
      <x:sz val="18"/>
      <x:color rgb="FF172C3B"/>
      <x:name val="Arial"/>
    </x:font>
    <x:font>
      <x:sz val="10"/>
      <x:color rgb="FF1759C6"/>
      <x:name val="Arial"/>
    </x:font>
    <x:font>
      <x:sz val="10"/>
      <x:color rgb="FF000000"/>
      <x:name val="Arial"/>
    </x:font>
    <x:font>
      <x:sz val="9"/>
      <x:color rgb="FF172C3B"/>
      <x:name val="Arial"/>
    </x:font>
    <x:font>
      <x:sz val="9"/>
      <x:color rgb="FF1873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B3A"/>
      </x:patternFill>
    </x:fill>
    <x:fill>
      <x:patternFill patternType="solid">
        <x:fgColor rgb="FFE3F4F2"/>
      </x:patternFill>
    </x:fill>
    <x:fill>
      <x:patternFill patternType="solid">
        <x:fgColor rgb="FFDCE8ED"/>
      </x:patternFill>
    </x:fill>
    <x:fill>
      <x:patternFill patternType="solid">
        <x:fgColor rgb="FFFFF2CD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142B3A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200" fontId="5" fillId="4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 wrapText="1"/>
    </x:xf>
    <x:xf numFmtId="200" fontId="1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FE0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8a0806067421d" /><Relationship Type="http://schemas.openxmlformats.org/officeDocument/2006/relationships/theme" Target="/xl/theme/theme1.xml" Id="Rf2fdafcd196c4726" /><Relationship Type="http://schemas.openxmlformats.org/officeDocument/2006/relationships/sharedStrings" Target="/xl/sharedStrings.xml" Id="Rd9917b89f0b74b30" /><Relationship Type="http://schemas.openxmlformats.org/officeDocument/2006/relationships/worksheet" Target="/xl/worksheets/sheet1.xml" Id="Rc63e395f619046c3" /><Relationship Type="http://schemas.openxmlformats.org/officeDocument/2006/relationships/worksheet" Target="/xl/worksheets/sheet2.xml" Id="Rc7f779a738ea4db8" /><Relationship Type="http://schemas.openxmlformats.org/officeDocument/2006/relationships/worksheet" Target="/xl/worksheets/sheet3.xml" Id="Ra20b45f6e0fb435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228981a1a8c4c5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Reported and estimated R&amp;D (USD millions)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Actual R&amp;D</c:v>
          </c:tx>
          <c:spPr>
            <a:ln xmlns:a="http://schemas.openxmlformats.org/drawingml/2006/main" w="19050">
              <a:solidFill>
                <a:srgbClr val="142B3A"/>
              </a:solidFill>
              <a:prstDash val="solid"/>
            </a:ln>
          </c:spPr>
          <c:marker>
            <c:symbol val="none"/>
          </c:marker>
          <c:cat>
            <c:strRef>
              <c:f>'Forecast'!$C$53:$C$60</c:f>
              <c:strCache>
                <c:ptCount val="0"/>
              </c:strCache>
            </c:strRef>
          </c:cat>
          <c:val>
            <c:numRef>
              <c:f>'Forecast'!$D$53:$D$60</c:f>
              <c:numCache>
                <c:formatCode>#,##0.0;(#,##0.0);"-"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Estimated R&amp;D</c:v>
          </c:tx>
          <c:spPr>
            <a:ln xmlns:a="http://schemas.openxmlformats.org/drawingml/2006/main" w="19050">
              <a:solidFill>
                <a:srgbClr val="087F8C"/>
              </a:solidFill>
              <a:prstDash val="dash"/>
            </a:ln>
          </c:spPr>
          <c:marker>
            <c:symbol val="none"/>
          </c:marker>
          <c:cat>
            <c:strRef>
              <c:f>'Forecast'!$C$53:$C$60</c:f>
              <c:strCache>
                <c:ptCount val="0"/>
              </c:strCache>
            </c:strRef>
          </c:cat>
          <c:val>
            <c:numRef>
              <c:f>'Forecast'!$E$53:$E$60</c:f>
              <c:numCache>
                <c:formatCode>#,##0.0;(#,##0.0);"-"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2</xdr:col>
      <xdr:colOff>0</xdr:colOff>
      <xdr:row>17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228981a1a8c4c5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29f1402a6094c87" /></Relationships>
</file>

<file path=xl/worksheets/sheet1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2"/>
      <x:c r="B2" s="2"/>
      <x:c r="C2" s="5" t="str">
        <x:v>UBER | R&amp;D EXPENSE FORECAST</x:v>
      </x:c>
      <x:c r="D2" s="5" t="str">
        <x:v>UBER | R&amp;D EXPENSE FORECAST</x:v>
      </x:c>
      <x:c r="E2" s="5" t="str">
        <x:v>UBER | R&amp;D EXPENSE FORECAST</x:v>
      </x:c>
      <x:c r="F2" s="5" t="str">
        <x:v>UBER | R&amp;D EXPENSE FORECAST</x:v>
      </x:c>
      <x:c r="G2" s="5" t="str">
        <x:v>UBER | R&amp;D EXPENSE FORECAST</x:v>
      </x:c>
      <x:c r="H2" s="5" t="str">
        <x:v>UBER | R&amp;D EXPENSE FORECAST</x:v>
      </x:c>
      <x:c r="I2" s="5" t="str">
        <x:v>UBER | R&amp;D EXPENSE FORECAST</x:v>
      </x:c>
      <x:c r="J2" s="5" t="str">
        <x:v>UBER | R&amp;D EXPENSE FORECAST</x:v>
      </x:c>
      <x:c r="K2" s="5" t="str">
        <x:v>UBER | R&amp;D EXPENSE FORECAST</x:v>
      </x:c>
    </x:row>
    <x:row r="3" ht="26" customHeight="1">
      <x:c r="A3" s="2"/>
      <x:c r="B3" s="2"/>
      <x:c r="C3" s="4" t="str">
        <x:v>Independent public-data project • AI-assisted • Research cutoff October 14, 2026</x:v>
      </x:c>
      <x:c r="D3" s="4" t="str">
        <x:v>Independent public-data project • AI-assisted • Research cutoff October 14, 2026</x:v>
      </x:c>
      <x:c r="E3" s="4" t="str">
        <x:v>Independent public-data project • AI-assisted • Research cutoff October 14, 2026</x:v>
      </x:c>
      <x:c r="F3" s="4" t="str">
        <x:v>Independent public-data project • AI-assisted • Research cutoff October 14, 2026</x:v>
      </x:c>
      <x:c r="G3" s="4" t="str">
        <x:v>Independent public-data project • AI-assisted • Research cutoff October 14, 2026</x:v>
      </x:c>
      <x:c r="H3" s="4" t="str">
        <x:v>Independent public-data project • AI-assisted • Research cutoff October 14, 2026</x:v>
      </x:c>
      <x:c r="I3" s="4" t="str">
        <x:v>Independent public-data project • AI-assisted • Research cutoff October 14, 2026</x:v>
      </x:c>
      <x:c r="J3" s="4" t="str">
        <x:v>Independent public-data project • AI-assisted • Research cutoff October 14, 2026</x:v>
      </x:c>
      <x:c r="K3" s="4" t="str">
        <x:v>Independent public-data project • AI-assisted • Research cutoff October 14, 2026</x:v>
      </x:c>
    </x:row>
    <x:row r="4" ht="27" customHeight="1">
      <x:c r="A4" s="2"/>
      <x:c r="B4" s="2"/>
      <x:c r="C4" s="4" t="str">
        <x:v>USD millions. R&amp;D is a proxy for technical investment, not an internal Tech Finance budget. E = estimate.</x:v>
      </x:c>
      <x:c r="D4" s="4" t="str">
        <x:v>USD millions. R&amp;D is a proxy for technical investment, not an internal Tech Finance budget. E = estimate.</x:v>
      </x:c>
      <x:c r="E4" s="4" t="str">
        <x:v>USD millions. R&amp;D is a proxy for technical investment, not an internal Tech Finance budget. E = estimate.</x:v>
      </x:c>
      <x:c r="F4" s="4" t="str">
        <x:v>USD millions. R&amp;D is a proxy for technical investment, not an internal Tech Finance budget. E = estimate.</x:v>
      </x:c>
      <x:c r="G4" s="4" t="str">
        <x:v>USD millions. R&amp;D is a proxy for technical investment, not an internal Tech Finance budget. E = estimate.</x:v>
      </x:c>
      <x:c r="H4" s="4" t="str">
        <x:v>USD millions. R&amp;D is a proxy for technical investment, not an internal Tech Finance budget. E = estimate.</x:v>
      </x:c>
      <x:c r="I4" s="4" t="str">
        <x:v>USD millions. R&amp;D is a proxy for technical investment, not an internal Tech Finance budget. E = estimate.</x:v>
      </x:c>
      <x:c r="J4" s="4" t="str">
        <x:v>USD millions. R&amp;D is a proxy for technical investment, not an internal Tech Finance budget. E = estimate.</x:v>
      </x:c>
      <x:c r="K4" s="4" t="str">
        <x:v>USD millions. R&amp;D is a proxy for technical investment, not an internal Tech Finance budget. E = estimate.</x:v>
      </x:c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/>
      <x:c r="C6" s="2" t="str">
        <x:v>Active spending scenario</x:v>
      </x:c>
      <x:c r="D6" s="2" t="str">
        <x:f>'Assumptions'!D7</x:f>
        <x:v>Base</x:v>
      </x:c>
      <x:c r="E6" s="2"/>
      <x:c r="F6" s="4" t="str">
        <x:v>Change the numbered case in Assumptions!D6. Reported actuals stay fixed.</x:v>
      </x:c>
      <x:c r="G6" s="4" t="str">
        <x:v>Change the numbered case in Assumptions!D6. Reported actuals stay fixed.</x:v>
      </x:c>
      <x:c r="H6" s="4" t="str">
        <x:v>Change the numbered case in Assumptions!D6. Reported actuals stay fixed.</x:v>
      </x:c>
      <x:c r="I6" s="4" t="str">
        <x:v>Change the numbered case in Assumptions!D6. Reported actuals stay fixed.</x:v>
      </x:c>
      <x:c r="J6" s="4" t="str">
        <x:v>Change the numbered case in Assumptions!D6. Reported actuals stay fixed.</x:v>
      </x:c>
      <x:c r="K6" s="4" t="str">
        <x:v>Change the numbered case in Assumptions!D6. Reported actuals stay fixed.</x:v>
      </x:c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2"/>
      <x:c r="B8" s="2"/>
      <x:c r="C8" s="7" t="str">
        <x:v>USD millions</x:v>
      </x:c>
      <x:c r="D8" s="7" t="str">
        <x:v>Q1 2025</x:v>
      </x:c>
      <x:c r="E8" s="7" t="str">
        <x:v>Q2 2025</x:v>
      </x:c>
      <x:c r="F8" s="7" t="str">
        <x:v>Q3 2025</x:v>
      </x:c>
      <x:c r="G8" s="7" t="str">
        <x:v>Q4 2025</x:v>
      </x:c>
      <x:c r="H8" s="7" t="str">
        <x:v>Q1 2026</x:v>
      </x:c>
      <x:c r="I8" s="7" t="str">
        <x:v>Q2 2026</x:v>
      </x:c>
      <x:c r="J8" s="7" t="str">
        <x:v>Q3 2026 E</x:v>
      </x:c>
      <x:c r="K8" s="7" t="str">
        <x:v>Q4 2026 E</x:v>
      </x:c>
    </x:row>
    <x:row r="9" ht="23" customHeight="1">
      <x:c r="A9" s="2"/>
      <x:c r="B9" s="2"/>
      <x:c r="C9" s="2" t="str">
        <x:v>R&amp;D excluding SBC</x:v>
      </x:c>
      <x:c r="D9" s="8" t="n">
        <x:f>'Actuals'!G9</x:f>
        <x:v>551</x:v>
      </x:c>
      <x:c r="E9" s="8" t="n">
        <x:f>'Actuals'!G10</x:f>
        <x:v>556</x:v>
      </x:c>
      <x:c r="F9" s="8" t="n">
        <x:f>'Actuals'!G11</x:f>
        <x:v>584</x:v>
      </x:c>
      <x:c r="G9" s="8" t="n">
        <x:f>'Actuals'!G12</x:f>
        <x:v>610</x:v>
      </x:c>
      <x:c r="H9" s="8" t="n">
        <x:f>'Actuals'!G13</x:f>
        <x:v>665</x:v>
      </x:c>
      <x:c r="I9" s="8" t="n">
        <x:f>'Actuals'!G14</x:f>
        <x:v>707</x:v>
      </x:c>
      <x:c r="J9" s="9" t="n">
        <x:f>IF(AND(ISNUMBER(I9),ISNUMBER('Assumptions'!D11)),I9*(1+'Assumptions'!D11),"n.a.")</x:f>
        <x:v>742.35</x:v>
      </x:c>
      <x:c r="K9" s="9" t="n">
        <x:f>IF(AND(ISNUMBER(J9),ISNUMBER('Assumptions'!E11)),J9*(1+'Assumptions'!E11),"n.a.")</x:f>
        <x:v>779.4675000000001</x:v>
      </x:c>
    </x:row>
    <x:row r="10" ht="23" customHeight="1">
      <x:c r="A10" s="2"/>
      <x:c r="B10" s="2"/>
      <x:c r="C10" s="2" t="str">
        <x:v>R&amp;D stock compensation</x:v>
      </x:c>
      <x:c r="D10" s="8" t="n">
        <x:f>'Actuals'!F9</x:f>
        <x:v>264</x:v>
      </x:c>
      <x:c r="E10" s="8" t="n">
        <x:f>'Actuals'!F10</x:f>
        <x:v>284</x:v>
      </x:c>
      <x:c r="F10" s="8" t="n">
        <x:f>'Actuals'!F11</x:f>
        <x:v>278</x:v>
      </x:c>
      <x:c r="G10" s="8" t="n">
        <x:f>'Actuals'!F12</x:f>
        <x:v>275</x:v>
      </x:c>
      <x:c r="H10" s="8" t="n">
        <x:f>'Actuals'!F13</x:f>
        <x:v>286</x:v>
      </x:c>
      <x:c r="I10" s="8" t="n">
        <x:f>'Actuals'!F14</x:f>
        <x:v>336</x:v>
      </x:c>
      <x:c r="J10" s="9" t="n">
        <x:f>IF(AND(ISNUMBER(I10),ISNUMBER('Assumptions'!D17)),I10*(1+'Assumptions'!D17),"n.a.")</x:f>
        <x:v>349.44</x:v>
      </x:c>
      <x:c r="K10" s="9" t="n">
        <x:f>IF(AND(ISNUMBER(J10),ISNUMBER('Assumptions'!E17)),J10*(1+'Assumptions'!E17),"n.a.")</x:f>
        <x:v>363.4176</x:v>
      </x:c>
    </x:row>
    <x:row r="11" ht="23" customHeight="1">
      <x:c r="A11" s="2"/>
      <x:c r="B11" s="2"/>
      <x:c r="C11" s="14" t="str">
        <x:v>Total GAAP R&amp;D</x:v>
      </x:c>
      <x:c r="D11" s="15" t="n">
        <x:f>SUM(D9:D10)</x:f>
        <x:v>815</x:v>
      </x:c>
      <x:c r="E11" s="15" t="n">
        <x:f>SUM(E9:E10)</x:f>
        <x:v>840</x:v>
      </x:c>
      <x:c r="F11" s="15" t="n">
        <x:f>SUM(F9:F10)</x:f>
        <x:v>862</x:v>
      </x:c>
      <x:c r="G11" s="15" t="n">
        <x:f>SUM(G9:G10)</x:f>
        <x:v>885</x:v>
      </x:c>
      <x:c r="H11" s="15" t="n">
        <x:f>SUM(H9:H10)</x:f>
        <x:v>951</x:v>
      </x:c>
      <x:c r="I11" s="15" t="n">
        <x:f>SUM(I9:I10)</x:f>
        <x:v>1043</x:v>
      </x:c>
      <x:c r="J11" s="15" t="n">
        <x:f>IF(COUNT(J9:J10)=2,SUM(J9:J10),"n.a.")</x:f>
        <x:v>1091.79</x:v>
      </x:c>
      <x:c r="K11" s="15" t="n">
        <x:f>IF(COUNT(K9:K10)=2,SUM(K9:K10),"n.a.")</x:f>
        <x:v>1142.8851</x:v>
      </x:c>
    </x:row>
    <x:row r="12" ht="23" customHeight="1">
      <x:c r="A12" s="2"/>
      <x:c r="B12" s="2"/>
      <x:c r="C12" s="2"/>
      <x:c r="D12" s="3"/>
      <x:c r="E12" s="3"/>
      <x:c r="F12" s="3"/>
      <x:c r="G12" s="3"/>
      <x:c r="H12" s="3"/>
      <x:c r="I12" s="3"/>
      <x:c r="J12" s="9"/>
      <x:c r="K12" s="9"/>
    </x:row>
    <x:row r="13" ht="23" customHeight="1">
      <x:c r="A13" s="2"/>
      <x:c r="B13" s="2"/>
      <x:c r="C13" s="2" t="str">
        <x:v>R&amp;D quarterly growth</x:v>
      </x:c>
      <x:c r="D13" s="18" t="str">
        <x:v>n.a.</x:v>
      </x:c>
      <x:c r="E13" s="18" t="n">
        <x:f>E11/D11-1</x:f>
        <x:v>0.030674846625766916</x:v>
      </x:c>
      <x:c r="F13" s="18" t="n">
        <x:f>F11/E11-1</x:f>
        <x:v>0.026190476190476097</x:v>
      </x:c>
      <x:c r="G13" s="18" t="n">
        <x:f>G11/F11-1</x:f>
        <x:v>0.026682134570765736</x:v>
      </x:c>
      <x:c r="H13" s="18" t="n">
        <x:f>H11/G11-1</x:f>
        <x:v>0.07457627118644061</x:v>
      </x:c>
      <x:c r="I13" s="18" t="n">
        <x:f>I11/H11-1</x:f>
        <x:v>0.09674027339642488</x:v>
      </x:c>
      <x:c r="J13" s="19" t="n">
        <x:f>IF(AND(ISNUMBER(J11),ISNUMBER(I11)),J11/I11-1,"n.a.")</x:f>
        <x:v>0.046778523489932944</x:v>
      </x:c>
      <x:c r="K13" s="19" t="n">
        <x:f>IF(AND(ISNUMBER(K11),ISNUMBER(J11)),K11/J11-1,"n.a.")</x:f>
        <x:v>0.0467993844970187</x:v>
      </x:c>
    </x:row>
    <x:row r="14" ht="23" customHeight="1">
      <x:c r="A14" s="2"/>
      <x:c r="B14" s="2"/>
      <x:c r="C14" s="2" t="str">
        <x:v>SBC / total R&amp;D</x:v>
      </x:c>
      <x:c r="D14" s="18" t="n">
        <x:f>D10/D11</x:f>
        <x:v>0.3239263803680982</x:v>
      </x:c>
      <x:c r="E14" s="18" t="n">
        <x:f>E10/E11</x:f>
        <x:v>0.3380952380952381</x:v>
      </x:c>
      <x:c r="F14" s="18" t="n">
        <x:f>F10/F11</x:f>
        <x:v>0.3225058004640371</x:v>
      </x:c>
      <x:c r="G14" s="18" t="n">
        <x:f>G10/G11</x:f>
        <x:v>0.3107344632768362</x:v>
      </x:c>
      <x:c r="H14" s="18" t="n">
        <x:f>H10/H11</x:f>
        <x:v>0.3007360672975815</x:v>
      </x:c>
      <x:c r="I14" s="18" t="n">
        <x:f>I10/I11</x:f>
        <x:v>0.3221476510067114</x:v>
      </x:c>
      <x:c r="J14" s="19" t="n">
        <x:f>IF(ISNUMBER(J11),J10/J11,"n.a.")</x:f>
        <x:v>0.32006155029813427</x:v>
      </x:c>
      <x:c r="K14" s="19" t="n">
        <x:f>IF(ISNUMBER(K11),K10/K11,"n.a.")</x:f>
        <x:v>0.3179826213501252</x:v>
      </x:c>
    </x:row>
    <x:row r="15" ht="23" customHeight="1">
      <x:c r="A15" s="2"/>
      <x:c r="B15" s="2"/>
      <x:c r="C15" s="2" t="str">
        <x:v>R&amp;D / revenue</x:v>
      </x:c>
      <x:c r="D15" s="18" t="n">
        <x:f>D11/'Actuals'!H9</x:f>
        <x:v>0.07066678227694442</x:v>
      </x:c>
      <x:c r="E15" s="18" t="n">
        <x:f>E11/'Actuals'!H10</x:f>
        <x:v>0.06639791320844202</x:v>
      </x:c>
      <x:c r="F15" s="18" t="n">
        <x:f>F11/'Actuals'!H11</x:f>
        <x:v>0.0640083166258261</x:v>
      </x:c>
      <x:c r="G15" s="18" t="n">
        <x:f>G11/'Actuals'!H12</x:f>
        <x:v>0.06160378671864124</x:v>
      </x:c>
      <x:c r="H15" s="18" t="n">
        <x:f>H11/'Actuals'!H13</x:f>
        <x:v>0.07202908429902295</x:v>
      </x:c>
      <x:c r="I15" s="18" t="n">
        <x:f>I11/'Actuals'!H14</x:f>
        <x:v>0.0734972870128955</x:v>
      </x:c>
      <x:c r="J15" s="19" t="str">
        <x:v>n.a.</x:v>
      </x:c>
      <x:c r="K15" s="19" t="str">
        <x:v>n.a.</x:v>
      </x:c>
    </x:row>
    <x:row r="16" ht="23" customHeight="1">
      <x:c r="A16" s="2"/>
      <x:c r="B16" s="2"/>
      <x:c r="C16" s="2"/>
      <x:c r="D16" s="3"/>
      <x:c r="E16" s="3"/>
      <x:c r="F16" s="3"/>
      <x:c r="G16" s="3"/>
      <x:c r="H16" s="3"/>
      <x:c r="I16" s="3"/>
      <x:c r="J16" s="3"/>
      <x:c r="K16" s="3"/>
    </x:row>
    <x:row r="17" ht="23" customHeight="1">
      <x:c r="A17" s="2"/>
      <x:c r="B17" s="2"/>
      <x:c r="C17" s="2"/>
      <x:c r="D17" s="3"/>
      <x:c r="E17" s="3"/>
      <x:c r="F17" s="3"/>
      <x:c r="G17" s="3"/>
      <x:c r="H17" s="3"/>
      <x:c r="I17" s="3"/>
      <x:c r="J17" s="3"/>
      <x:c r="K17" s="3"/>
    </x:row>
    <x:row r="18" ht="23" customHeight="1">
      <x:c r="A18" s="2"/>
      <x:c r="B18" s="2"/>
      <x:c r="C18" s="2"/>
      <x:c r="D18" s="3"/>
      <x:c r="E18" s="3"/>
      <x:c r="F18" s="3"/>
      <x:c r="G18" s="3"/>
      <x:c r="H18" s="3"/>
      <x:c r="I18" s="21" t="str">
        <x:v>FULL YEAR | USD millions</x:v>
      </x:c>
      <x:c r="J18" s="21"/>
      <x:c r="K18" s="21"/>
    </x:row>
    <x:row r="19" ht="23" customHeight="1">
      <x:c r="A19" s="2"/>
      <x:c r="B19" s="2"/>
      <x:c r="C19" s="2"/>
      <x:c r="D19" s="3"/>
      <x:c r="E19" s="3"/>
      <x:c r="F19" s="3"/>
      <x:c r="G19" s="3"/>
      <x:c r="H19" s="3"/>
      <x:c r="I19" s="3" t="str">
        <x:v>Component</x:v>
      </x:c>
      <x:c r="J19" s="3" t="str">
        <x:v>2025 A</x:v>
      </x:c>
      <x:c r="K19" s="3" t="str">
        <x:v>2026 E</x:v>
      </x:c>
    </x:row>
    <x:row r="20" ht="23" customHeight="1">
      <x:c r="A20" s="2"/>
      <x:c r="B20" s="2"/>
      <x:c r="C20" s="2"/>
      <x:c r="D20" s="3"/>
      <x:c r="E20" s="3"/>
      <x:c r="F20" s="3"/>
      <x:c r="G20" s="3"/>
      <x:c r="H20" s="3"/>
      <x:c r="I20" s="3" t="str">
        <x:v>Ex-SBC</x:v>
      </x:c>
      <x:c r="J20" s="3" t="n">
        <x:f>SUM(D9:G9)</x:f>
        <x:v>2301</x:v>
      </x:c>
      <x:c r="K20" s="3" t="n">
        <x:f>IF(COUNT(H9:K9)=4,SUM(H9:K9),"n.a.")</x:f>
        <x:v>2893.8175</x:v>
      </x:c>
    </x:row>
    <x:row r="21" ht="23" customHeight="1">
      <x:c r="A21" s="2"/>
      <x:c r="B21" s="2"/>
      <x:c r="C21" s="2"/>
      <x:c r="D21" s="3"/>
      <x:c r="E21" s="3"/>
      <x:c r="F21" s="3"/>
      <x:c r="G21" s="3"/>
      <x:c r="H21" s="3"/>
      <x:c r="I21" s="3" t="str">
        <x:v>SBC</x:v>
      </x:c>
      <x:c r="J21" s="3" t="n">
        <x:f>SUM(D10:G10)</x:f>
        <x:v>1101</x:v>
      </x:c>
      <x:c r="K21" s="3" t="n">
        <x:f>IF(COUNT(H10:K10)=4,SUM(H10:K10),"n.a.")</x:f>
        <x:v>1334.8576</x:v>
      </x:c>
    </x:row>
    <x:row r="22" ht="23" customHeight="1">
      <x:c r="A22" s="2"/>
      <x:c r="B22" s="2"/>
      <x:c r="C22" s="2"/>
      <x:c r="D22" s="3"/>
      <x:c r="E22" s="3"/>
      <x:c r="F22" s="3"/>
      <x:c r="G22" s="3"/>
      <x:c r="H22" s="3"/>
      <x:c r="I22" s="11" t="str">
        <x:v>Total R&amp;D</x:v>
      </x:c>
      <x:c r="J22" s="11" t="n">
        <x:f>SUM(J20:J21)</x:f>
        <x:v>3402</x:v>
      </x:c>
      <x:c r="K22" s="11" t="n">
        <x:f>IF(COUNT(K20:K21)=2,SUM(K20:K21),"n.a.")</x:f>
        <x:v>4228.6751</x:v>
      </x:c>
    </x:row>
    <x:row r="23" ht="23" customHeight="1">
      <x:c r="A23" s="2"/>
      <x:c r="B23" s="2"/>
      <x:c r="C23" s="2"/>
      <x:c r="D23" s="3"/>
      <x:c r="E23" s="3"/>
      <x:c r="F23" s="3"/>
      <x:c r="G23" s="3"/>
      <x:c r="H23" s="3"/>
      <x:c r="I23" s="3" t="str">
        <x:v>YoY growth</x:v>
      </x:c>
      <x:c r="J23" s="16" t="str">
        <x:v>n.a.</x:v>
      </x:c>
      <x:c r="K23" s="16" t="n">
        <x:f>IF(ISNUMBER(K22),K22/J22-1,"n.a.")</x:f>
        <x:v>0.24299679600235158</x:v>
      </x:c>
    </x:row>
    <x:row r="24" ht="23" customHeight="1">
      <x:c r="A24" s="2"/>
      <x:c r="B24" s="2"/>
      <x:c r="C24" s="2"/>
      <x:c r="D24" s="3"/>
      <x:c r="E24" s="3"/>
      <x:c r="F24" s="3"/>
      <x:c r="G24" s="3"/>
      <x:c r="H24" s="3"/>
      <x:c r="I24" s="3"/>
      <x:c r="J24" s="3"/>
      <x:c r="K24" s="3"/>
    </x:row>
    <x:row r="25" ht="27" customHeight="1">
      <x:c r="A25" s="2"/>
      <x:c r="B25" s="2"/>
      <x:c r="C25" s="2"/>
      <x:c r="D25" s="3"/>
      <x:c r="E25" s="3"/>
      <x:c r="F25" s="3"/>
      <x:c r="G25" s="3"/>
      <x:c r="H25" s="3"/>
      <x:c r="I25" s="22" t="str">
        <x:v>Base assumptions use rounded historical median growth. Low and high cases are sensitivities, not probability bounds.</x:v>
      </x:c>
      <x:c r="J25" s="22" t="str">
        <x:v>Base assumptions use rounded historical median growth. Low and high cases are sensitivities, not probability bounds.</x:v>
      </x:c>
      <x:c r="K25" s="22" t="str">
        <x:v>Base assumptions use rounded historical median growth. Low and high cases are sensitivities, not probability bounds.</x:v>
      </x:c>
    </x:row>
    <x:row r="26" ht="27" customHeight="1">
      <x:c r="A26" s="2"/>
      <x:c r="B26" s="2"/>
      <x:c r="C26" s="2"/>
      <x:c r="D26" s="3"/>
      <x:c r="E26" s="3"/>
      <x:c r="F26" s="3"/>
      <x:c r="G26" s="3"/>
      <x:c r="H26" s="3"/>
      <x:c r="I26" s="22" t="str">
        <x:v>Base assumptions use rounded historical median growth. Low and high cases are sensitivities, not probability bounds.</x:v>
      </x:c>
      <x:c r="J26" s="22" t="str">
        <x:v>Base assumptions use rounded historical median growth. Low and high cases are sensitivities, not probability bounds.</x:v>
      </x:c>
      <x:c r="K26" s="22" t="str">
        <x:v>Base assumptions use rounded historical median growth. Low and high cases are sensitivities, not probability bounds.</x:v>
      </x:c>
    </x:row>
    <x:row r="27" ht="27" customHeight="1">
      <x:c r="A27" s="2"/>
      <x:c r="B27" s="2"/>
      <x:c r="C27" s="2"/>
      <x:c r="D27" s="3"/>
      <x:c r="E27" s="3"/>
      <x:c r="F27" s="3"/>
      <x:c r="G27" s="3"/>
      <x:c r="H27" s="3"/>
      <x:c r="I27" s="22" t="str">
        <x:v>Base assumptions use rounded historical median growth. Low and high cases are sensitivities, not probability bounds.</x:v>
      </x:c>
      <x:c r="J27" s="22" t="str">
        <x:v>Base assumptions use rounded historical median growth. Low and high cases are sensitivities, not probability bounds.</x:v>
      </x:c>
      <x:c r="K27" s="22" t="str">
        <x:v>Base assumptions use rounded historical median growth. Low and high cases are sensitivities, not probability bounds.</x:v>
      </x:c>
    </x:row>
    <x:row r="28" ht="23" customHeight="1">
      <x:c r="A28" s="2"/>
      <x:c r="B28" s="2"/>
      <x:c r="C28" s="2"/>
      <x:c r="D28" s="3"/>
      <x:c r="E28" s="3"/>
      <x:c r="F28" s="3"/>
      <x:c r="G28" s="3"/>
      <x:c r="H28" s="3"/>
      <x:c r="I28" s="3"/>
      <x:c r="J28" s="3"/>
      <x:c r="K28" s="3"/>
    </x:row>
    <x:row r="29" ht="27" customHeight="1">
      <x:c r="A29" s="2"/>
      <x:c r="B29" s="2"/>
      <x:c r="C29" s="2"/>
      <x:c r="D29" s="3"/>
      <x:c r="E29" s="3"/>
      <x:c r="F29" s="3"/>
      <x:c r="G29" s="3"/>
      <x:c r="H29" s="3"/>
      <x:c r="I29" s="22" t="str">
        <x:v>Revenue is not forecast. The revenue ratio is descriptive; business-model changes affect comparability.</x:v>
      </x:c>
      <x:c r="J29" s="22" t="str">
        <x:v>Revenue is not forecast. The revenue ratio is descriptive; business-model changes affect comparability.</x:v>
      </x:c>
      <x:c r="K29" s="22" t="str">
        <x:v>Revenue is not forecast. The revenue ratio is descriptive; business-model changes affect comparability.</x:v>
      </x:c>
    </x:row>
    <x:row r="30" ht="27" customHeight="1">
      <x:c r="A30" s="2"/>
      <x:c r="B30" s="2"/>
      <x:c r="C30" s="2"/>
      <x:c r="D30" s="3"/>
      <x:c r="E30" s="3"/>
      <x:c r="F30" s="3"/>
      <x:c r="G30" s="3"/>
      <x:c r="H30" s="3"/>
      <x:c r="I30" s="22" t="str">
        <x:v>Revenue is not forecast. The revenue ratio is descriptive; business-model changes affect comparability.</x:v>
      </x:c>
      <x:c r="J30" s="22" t="str">
        <x:v>Revenue is not forecast. The revenue ratio is descriptive; business-model changes affect comparability.</x:v>
      </x:c>
      <x:c r="K30" s="22" t="str">
        <x:v>Revenue is not forecast. The revenue ratio is descriptive; business-model changes affect comparability.</x:v>
      </x:c>
    </x:row>
    <x:row r="31" ht="27" customHeight="1">
      <x:c r="A31" s="2"/>
      <x:c r="B31" s="2"/>
      <x:c r="C31" s="2"/>
      <x:c r="D31" s="3"/>
      <x:c r="E31" s="3"/>
      <x:c r="F31" s="3"/>
      <x:c r="G31" s="3"/>
      <x:c r="H31" s="3"/>
      <x:c r="I31" s="22" t="str">
        <x:v>Revenue is not forecast. The revenue ratio is descriptive; business-model changes affect comparability.</x:v>
      </x:c>
      <x:c r="J31" s="22" t="str">
        <x:v>Revenue is not forecast. The revenue ratio is descriptive; business-model changes affect comparability.</x:v>
      </x:c>
      <x:c r="K31" s="22" t="str">
        <x:v>Revenue is not forecast. The revenue ratio is descriptive; business-model changes affect comparability.</x:v>
      </x:c>
    </x:row>
    <x:row r="32" ht="23" customHeight="1">
      <x:c r="A32" s="2"/>
      <x:c r="B32" s="2"/>
      <x:c r="C32" s="2"/>
      <x:c r="D32" s="3"/>
      <x:c r="E32" s="3"/>
      <x:c r="F32" s="3"/>
      <x:c r="G32" s="3"/>
      <x:c r="H32" s="3"/>
      <x:c r="I32" s="3"/>
      <x:c r="J32" s="3"/>
      <x:c r="K32" s="3"/>
    </x:row>
    <x:row r="33" ht="23" customHeight="1">
      <x:c r="A33" s="2"/>
      <x:c r="B33" s="2"/>
      <x:c r="C33" s="2"/>
      <x:c r="D33" s="3"/>
      <x:c r="E33" s="3"/>
      <x:c r="F33" s="3"/>
      <x:c r="G33" s="3"/>
      <x:c r="H33" s="3"/>
      <x:c r="I33" s="3"/>
      <x:c r="J33" s="3"/>
      <x:c r="K33" s="3"/>
    </x:row>
    <x:row r="34" ht="23" customHeight="1">
      <x:c r="A34" s="2"/>
      <x:c r="B34" s="2"/>
      <x:c r="C34" s="2"/>
      <x:c r="D34" s="3"/>
      <x:c r="E34" s="3"/>
      <x:c r="F34" s="3"/>
      <x:c r="G34" s="3"/>
      <x:c r="H34" s="3"/>
      <x:c r="I34" s="3"/>
      <x:c r="J34" s="3"/>
      <x:c r="K34" s="3"/>
    </x:row>
    <x:row r="35" ht="23" customHeight="1">
      <x:c r="A35" s="2"/>
      <x:c r="B35" s="2"/>
      <x:c r="C35" s="7" t="str">
        <x:v>Q2 2026 RETROSPECTIVE FORECAST REVIEW</x:v>
      </x:c>
      <x:c r="D35" s="21"/>
      <x:c r="E35" s="21"/>
      <x:c r="F35" s="21"/>
      <x:c r="G35" s="21"/>
      <x:c r="H35" s="21"/>
      <x:c r="I35" s="21"/>
      <x:c r="J35" s="21"/>
      <x:c r="K35" s="21"/>
    </x:row>
    <x:row r="36" ht="32" customHeight="1">
      <x:c r="A36" s="2"/>
      <x:c r="B36" s="2"/>
      <x:c r="C36" s="4" t="str">
        <x:v>Baseline holds Q1 expense flat. No Q2 actual enters the baseline. One retrospective quarter does not establish forecast accuracy.</x:v>
      </x:c>
      <x:c r="D36" s="22" t="str">
        <x:v>Baseline holds Q1 expense flat. No Q2 actual enters the baseline. One retrospective quarter does not establish forecast accuracy.</x:v>
      </x:c>
      <x:c r="E36" s="22" t="str">
        <x:v>Baseline holds Q1 expense flat. No Q2 actual enters the baseline. One retrospective quarter does not establish forecast accuracy.</x:v>
      </x:c>
      <x:c r="F36" s="22" t="str">
        <x:v>Baseline holds Q1 expense flat. No Q2 actual enters the baseline. One retrospective quarter does not establish forecast accuracy.</x:v>
      </x:c>
      <x:c r="G36" s="22" t="str">
        <x:v>Baseline holds Q1 expense flat. No Q2 actual enters the baseline. One retrospective quarter does not establish forecast accuracy.</x:v>
      </x:c>
      <x:c r="H36" s="22" t="str">
        <x:v>Baseline holds Q1 expense flat. No Q2 actual enters the baseline. One retrospective quarter does not establish forecast accuracy.</x:v>
      </x:c>
      <x:c r="I36" s="22" t="str">
        <x:v>Baseline holds Q1 expense flat. No Q2 actual enters the baseline. One retrospective quarter does not establish forecast accuracy.</x:v>
      </x:c>
      <x:c r="J36" s="22" t="str">
        <x:v>Baseline holds Q1 expense flat. No Q2 actual enters the baseline. One retrospective quarter does not establish forecast accuracy.</x:v>
      </x:c>
      <x:c r="K36" s="22" t="str">
        <x:v>Baseline holds Q1 expense flat. No Q2 actual enters the baseline. One retrospective quarter does not establish forecast accuracy.</x:v>
      </x:c>
    </x:row>
    <x:row r="37" ht="23" customHeight="1">
      <x:c r="A37" s="2"/>
      <x:c r="B37" s="2"/>
      <x:c r="C37" s="2"/>
      <x:c r="D37" s="3"/>
      <x:c r="E37" s="3"/>
      <x:c r="F37" s="3"/>
      <x:c r="G37" s="3"/>
      <x:c r="H37" s="3"/>
      <x:c r="I37" s="3"/>
      <x:c r="J37" s="3"/>
      <x:c r="K37" s="3"/>
    </x:row>
    <x:row r="38" ht="40" customHeight="1">
      <x:c r="A38" s="2"/>
      <x:c r="B38" s="2"/>
      <x:c r="C38" s="7" t="str">
        <x:v>USD millions</x:v>
      </x:c>
      <x:c r="D38" s="23" t="str">
        <x:v>Q1 baseline</x:v>
      </x:c>
      <x:c r="E38" s="23" t="str">
        <x:v>Q2 actual</x:v>
      </x:c>
      <x:c r="F38" s="23" t="str">
        <x:v>Actual less forecast</x:v>
      </x:c>
      <x:c r="G38" s="23" t="str">
        <x:v>Share of miss</x:v>
      </x:c>
      <x:c r="H38" s="23" t="str">
        <x:v>Absolute % error</x:v>
      </x:c>
      <x:c r="I38" s="3"/>
      <x:c r="J38" s="3"/>
      <x:c r="K38" s="3"/>
    </x:row>
    <x:row r="39" ht="23" customHeight="1">
      <x:c r="A39" s="2"/>
      <x:c r="B39" s="2"/>
      <x:c r="C39" s="2" t="str">
        <x:v>R&amp;D excluding SBC</x:v>
      </x:c>
      <x:c r="D39" s="3" t="n">
        <x:f>H9</x:f>
        <x:v>665</x:v>
      </x:c>
      <x:c r="E39" s="3" t="n">
        <x:f>I9</x:f>
        <x:v>707</x:v>
      </x:c>
      <x:c r="F39" s="3" t="n">
        <x:f>E39-D39</x:f>
        <x:v>42</x:v>
      </x:c>
      <x:c r="G39" s="16" t="n">
        <x:f>F39/$F$41</x:f>
        <x:v>0.45652173913043476</x:v>
      </x:c>
      <x:c r="H39" s="16" t="n">
        <x:f>ABS(F39)/E39</x:f>
        <x:v>0.0594059405940594</x:v>
      </x:c>
      <x:c r="I39" s="3"/>
      <x:c r="J39" s="3"/>
      <x:c r="K39" s="3"/>
    </x:row>
    <x:row r="40" ht="23" customHeight="1">
      <x:c r="A40" s="2"/>
      <x:c r="B40" s="2"/>
      <x:c r="C40" s="2" t="str">
        <x:v>R&amp;D stock compensation</x:v>
      </x:c>
      <x:c r="D40" s="3" t="n">
        <x:f>H10</x:f>
        <x:v>286</x:v>
      </x:c>
      <x:c r="E40" s="3" t="n">
        <x:f>I10</x:f>
        <x:v>336</x:v>
      </x:c>
      <x:c r="F40" s="3" t="n">
        <x:f>E40-D40</x:f>
        <x:v>50</x:v>
      </x:c>
      <x:c r="G40" s="16" t="n">
        <x:f>F40/$F$41</x:f>
        <x:v>0.5434782608695652</x:v>
      </x:c>
      <x:c r="H40" s="16" t="n">
        <x:f>ABS(F40)/E40</x:f>
        <x:v>0.1488095238095238</x:v>
      </x:c>
      <x:c r="I40" s="3"/>
      <x:c r="J40" s="3"/>
      <x:c r="K40" s="3"/>
    </x:row>
    <x:row r="41" ht="23" customHeight="1">
      <x:c r="A41" s="2"/>
      <x:c r="B41" s="2"/>
      <x:c r="C41" s="10" t="str">
        <x:v>Total R&amp;D</x:v>
      </x:c>
      <x:c r="D41" s="11" t="n">
        <x:f>H11</x:f>
        <x:v>951</x:v>
      </x:c>
      <x:c r="E41" s="11" t="n">
        <x:f>I11</x:f>
        <x:v>1043</x:v>
      </x:c>
      <x:c r="F41" s="11" t="n">
        <x:f>E41-D41</x:f>
        <x:v>92</x:v>
      </x:c>
      <x:c r="G41" s="24" t="n">
        <x:f>F41/$F$41</x:f>
        <x:v>1</x:v>
      </x:c>
      <x:c r="H41" s="24" t="n">
        <x:f>ABS(F41)/E41</x:f>
        <x:v>0.08820709491850431</x:v>
      </x:c>
      <x:c r="I41" s="3"/>
      <x:c r="J41" s="3"/>
      <x:c r="K41" s="3"/>
    </x:row>
    <x:row r="42" ht="23" customHeight="1">
      <x:c r="A42" s="2"/>
      <x:c r="B42" s="2"/>
      <x:c r="C42" s="2"/>
      <x:c r="D42" s="3"/>
      <x:c r="E42" s="3"/>
      <x:c r="F42" s="3"/>
      <x:c r="G42" s="3"/>
      <x:c r="H42" s="3"/>
      <x:c r="I42" s="3"/>
      <x:c r="J42" s="3"/>
      <x:c r="K42" s="3"/>
    </x:row>
    <x:row r="43" ht="40" customHeight="1">
      <x:c r="A43" s="2"/>
      <x:c r="B43" s="2"/>
      <x:c r="C43" s="4" t="str">
        <x:v>Interpretation | Flat Q1 costs miss both components. SBC accounts for more than half of the Q2 increase. Investigate award timing and compensation changes.</x:v>
      </x:c>
      <x:c r="D43" s="22" t="str">
        <x:v>Interpretation | Flat Q1 costs miss both components. SBC accounts for more than half of the Q2 increase. Investigate award timing and compensation changes.</x:v>
      </x:c>
      <x:c r="E43" s="22" t="str">
        <x:v>Interpretation | Flat Q1 costs miss both components. SBC accounts for more than half of the Q2 increase. Investigate award timing and compensation changes.</x:v>
      </x:c>
      <x:c r="F43" s="22" t="str">
        <x:v>Interpretation | Flat Q1 costs miss both components. SBC accounts for more than half of the Q2 increase. Investigate award timing and compensation changes.</x:v>
      </x:c>
      <x:c r="G43" s="22" t="str">
        <x:v>Interpretation | Flat Q1 costs miss both components. SBC accounts for more than half of the Q2 increase. Investigate award timing and compensation changes.</x:v>
      </x:c>
      <x:c r="H43" s="22" t="str">
        <x:v>Interpretation | Flat Q1 costs miss both components. SBC accounts for more than half of the Q2 increase. Investigate award timing and compensation changes.</x:v>
      </x:c>
      <x:c r="I43" s="22" t="str">
        <x:v>Interpretation | Flat Q1 costs miss both components. SBC accounts for more than half of the Q2 increase. Investigate award timing and compensation changes.</x:v>
      </x:c>
      <x:c r="J43" s="22" t="str">
        <x:v>Interpretation | Flat Q1 costs miss both components. SBC accounts for more than half of the Q2 increase. Investigate award timing and compensation changes.</x:v>
      </x:c>
      <x:c r="K43" s="22" t="str">
        <x:v>Interpretation | Flat Q1 costs miss both components. SBC accounts for more than half of the Q2 increase. Investigate award timing and compensation changes.</x:v>
      </x:c>
    </x:row>
    <x:row r="44" ht="23" customHeight="1">
      <x:c r="A44" s="2"/>
      <x:c r="B44" s="2"/>
      <x:c r="C44" s="2"/>
      <x:c r="D44" s="3"/>
      <x:c r="E44" s="3"/>
      <x:c r="F44" s="3"/>
      <x:c r="G44" s="3"/>
      <x:c r="H44" s="3"/>
      <x:c r="I44" s="3"/>
      <x:c r="J44" s="3"/>
      <x:c r="K44" s="3"/>
    </x:row>
    <x:row r="45" ht="36" customHeight="1">
      <x:c r="A45" s="2"/>
      <x:c r="B45" s="2"/>
      <x:c r="C45" s="4" t="str">
        <x:v>Before allocating capital | Request the hiring plan, compensation and SBC schedules, usage-based cloud costs, vendor contracts, and cost-center actuals.</x:v>
      </x:c>
      <x:c r="D45" s="22" t="str">
        <x:v>Before allocating capital | Request the hiring plan, compensation and SBC schedules, usage-based cloud costs, vendor contracts, and cost-center actuals.</x:v>
      </x:c>
      <x:c r="E45" s="22" t="str">
        <x:v>Before allocating capital | Request the hiring plan, compensation and SBC schedules, usage-based cloud costs, vendor contracts, and cost-center actuals.</x:v>
      </x:c>
      <x:c r="F45" s="22" t="str">
        <x:v>Before allocating capital | Request the hiring plan, compensation and SBC schedules, usage-based cloud costs, vendor contracts, and cost-center actuals.</x:v>
      </x:c>
      <x:c r="G45" s="22" t="str">
        <x:v>Before allocating capital | Request the hiring plan, compensation and SBC schedules, usage-based cloud costs, vendor contracts, and cost-center actuals.</x:v>
      </x:c>
      <x:c r="H45" s="22" t="str">
        <x:v>Before allocating capital | Request the hiring plan, compensation and SBC schedules, usage-based cloud costs, vendor contracts, and cost-center actuals.</x:v>
      </x:c>
      <x:c r="I45" s="22" t="str">
        <x:v>Before allocating capital | Request the hiring plan, compensation and SBC schedules, usage-based cloud costs, vendor contracts, and cost-center actuals.</x:v>
      </x:c>
      <x:c r="J45" s="22" t="str">
        <x:v>Before allocating capital | Request the hiring plan, compensation and SBC schedules, usage-based cloud costs, vendor contracts, and cost-center actuals.</x:v>
      </x:c>
      <x:c r="K45" s="22" t="str">
        <x:v>Before allocating capital | Request the hiring plan, compensation and SBC schedules, usage-based cloud costs, vendor contracts, and cost-center actuals.</x:v>
      </x:c>
    </x:row>
    <x:row r="46" ht="23" customHeight="1">
      <x:c r="A46" s="2"/>
      <x:c r="B46" s="2"/>
      <x:c r="C46" s="2"/>
      <x:c r="D46" s="3"/>
      <x:c r="E46" s="3"/>
      <x:c r="F46" s="3"/>
      <x:c r="G46" s="3"/>
      <x:c r="H46" s="3"/>
      <x:c r="I46" s="3"/>
      <x:c r="J46" s="3"/>
      <x:c r="K46" s="3"/>
    </x:row>
    <x:row r="47" ht="36" customHeight="1">
      <x:c r="A47" s="2"/>
      <x:c r="B47" s="2"/>
      <x:c r="C47" s="4" t="str">
        <x:v>Limit | Non-SBC is an accounting residual, not payroll or cash. The $1.1B cloud commitment is not annual expense and is excluded from this build.</x:v>
      </x:c>
      <x:c r="D47" s="22" t="str">
        <x:v>Limit | Non-SBC is an accounting residual, not payroll or cash. The $1.1B cloud commitment is not annual expense and is excluded from this build.</x:v>
      </x:c>
      <x:c r="E47" s="22" t="str">
        <x:v>Limit | Non-SBC is an accounting residual, not payroll or cash. The $1.1B cloud commitment is not annual expense and is excluded from this build.</x:v>
      </x:c>
      <x:c r="F47" s="22" t="str">
        <x:v>Limit | Non-SBC is an accounting residual, not payroll or cash. The $1.1B cloud commitment is not annual expense and is excluded from this build.</x:v>
      </x:c>
      <x:c r="G47" s="22" t="str">
        <x:v>Limit | Non-SBC is an accounting residual, not payroll or cash. The $1.1B cloud commitment is not annual expense and is excluded from this build.</x:v>
      </x:c>
      <x:c r="H47" s="22" t="str">
        <x:v>Limit | Non-SBC is an accounting residual, not payroll or cash. The $1.1B cloud commitment is not annual expense and is excluded from this build.</x:v>
      </x:c>
      <x:c r="I47" s="22" t="str">
        <x:v>Limit | Non-SBC is an accounting residual, not payroll or cash. The $1.1B cloud commitment is not annual expense and is excluded from this build.</x:v>
      </x:c>
      <x:c r="J47" s="22" t="str">
        <x:v>Limit | Non-SBC is an accounting residual, not payroll or cash. The $1.1B cloud commitment is not annual expense and is excluded from this build.</x:v>
      </x:c>
      <x:c r="K47" s="22" t="str">
        <x:v>Limit | Non-SBC is an accounting residual, not payroll or cash. The $1.1B cloud commitment is not annual expense and is excluded from this build.</x:v>
      </x:c>
    </x:row>
    <x:row r="48" ht="23" customHeight="1">
      <x:c r="A48" s="2"/>
      <x:c r="B48" s="2"/>
      <x:c r="C48" s="2"/>
      <x:c r="D48" s="3"/>
      <x:c r="E48" s="3"/>
      <x:c r="F48" s="3"/>
      <x:c r="G48" s="3"/>
      <x:c r="H48" s="3"/>
      <x:c r="I48" s="3"/>
      <x:c r="J48" s="3"/>
      <x:c r="K48" s="3"/>
    </x:row>
    <x:row r="49" ht="32" customHeight="1">
      <x:c r="A49" s="2"/>
      <x:c r="B49" s="2"/>
      <x:c r="C49" s="4" t="str">
        <x:v>Next refresh | Add Q3 actuals after release, compare them with the saved estimate, explain the variance, and roll the forecast forward.</x:v>
      </x:c>
      <x:c r="D49" s="22" t="str">
        <x:v>Next refresh | Add Q3 actuals after release, compare them with the saved estimate, explain the variance, and roll the forecast forward.</x:v>
      </x:c>
      <x:c r="E49" s="22" t="str">
        <x:v>Next refresh | Add Q3 actuals after release, compare them with the saved estimate, explain the variance, and roll the forecast forward.</x:v>
      </x:c>
      <x:c r="F49" s="22" t="str">
        <x:v>Next refresh | Add Q3 actuals after release, compare them with the saved estimate, explain the variance, and roll the forecast forward.</x:v>
      </x:c>
      <x:c r="G49" s="22" t="str">
        <x:v>Next refresh | Add Q3 actuals after release, compare them with the saved estimate, explain the variance, and roll the forecast forward.</x:v>
      </x:c>
      <x:c r="H49" s="22" t="str">
        <x:v>Next refresh | Add Q3 actuals after release, compare them with the saved estimate, explain the variance, and roll the forecast forward.</x:v>
      </x:c>
      <x:c r="I49" s="22" t="str">
        <x:v>Next refresh | Add Q3 actuals after release, compare them with the saved estimate, explain the variance, and roll the forecast forward.</x:v>
      </x:c>
      <x:c r="J49" s="22" t="str">
        <x:v>Next refresh | Add Q3 actuals after release, compare them with the saved estimate, explain the variance, and roll the forecast forward.</x:v>
      </x:c>
      <x:c r="K49" s="22" t="str">
        <x:v>Next refresh | Add Q3 actuals after release, compare them with the saved estimate, explain the variance, and roll the forecast forward.</x:v>
      </x:c>
    </x:row>
    <x:row r="50" ht="23" customHeight="1">
      <x:c r="A50" s="2"/>
      <x:c r="B50" s="2"/>
      <x:c r="C50" s="2"/>
      <x:c r="D50" s="3"/>
      <x:c r="E50" s="3"/>
      <x:c r="F50" s="3"/>
      <x:c r="G50" s="3"/>
      <x:c r="H50" s="3"/>
      <x:c r="I50" s="3"/>
      <x:c r="J50" s="3"/>
      <x:c r="K50" s="3"/>
    </x:row>
    <x:row r="51" ht="23" customHeight="1">
      <x:c r="A51" s="2"/>
      <x:c r="B51" s="2"/>
      <x:c r="C51" s="2"/>
      <x:c r="D51" s="3"/>
      <x:c r="E51" s="3"/>
      <x:c r="F51" s="3"/>
      <x:c r="G51" s="3"/>
      <x:c r="H51" s="3"/>
      <x:c r="I51" s="3"/>
      <x:c r="J51" s="3"/>
      <x:c r="K51" s="3"/>
    </x:row>
    <x:row r="52" ht="23" customHeight="1">
      <x:c r="A52" s="2"/>
      <x:c r="B52" s="2"/>
      <x:c r="C52" s="2" t="str">
        <x:v>Quarter</x:v>
      </x:c>
      <x:c r="D52" s="3" t="str">
        <x:v>Actual R&amp;D</x:v>
      </x:c>
      <x:c r="E52" s="3" t="str">
        <x:v>Estimated R&amp;D</x:v>
      </x:c>
      <x:c r="F52" s="3"/>
      <x:c r="G52" s="3"/>
      <x:c r="H52" s="3"/>
      <x:c r="I52" s="3"/>
      <x:c r="J52" s="3"/>
      <x:c r="K52" s="3"/>
    </x:row>
    <x:row r="53" ht="23" customHeight="1">
      <x:c r="A53" s="2"/>
      <x:c r="B53" s="2"/>
      <x:c r="C53" s="2" t="str">
        <x:f>D8</x:f>
        <x:v>Q1 2025</x:v>
      </x:c>
      <x:c r="D53" s="3" t="n">
        <x:f>D11</x:f>
        <x:v>815</x:v>
      </x:c>
      <x:c r="E53" s="3"/>
      <x:c r="F53" s="3"/>
      <x:c r="G53" s="3"/>
      <x:c r="H53" s="3"/>
      <x:c r="I53" s="3"/>
      <x:c r="J53" s="3"/>
      <x:c r="K53" s="3"/>
    </x:row>
    <x:row r="54" ht="23" customHeight="1">
      <x:c r="A54" s="2"/>
      <x:c r="B54" s="2"/>
      <x:c r="C54" s="2" t="str">
        <x:f>E8</x:f>
        <x:v>Q2 2025</x:v>
      </x:c>
      <x:c r="D54" s="3" t="n">
        <x:f>E11</x:f>
        <x:v>840</x:v>
      </x:c>
      <x:c r="E54" s="3"/>
      <x:c r="F54" s="3"/>
      <x:c r="G54" s="3"/>
      <x:c r="H54" s="3"/>
      <x:c r="I54" s="3"/>
      <x:c r="J54" s="3"/>
      <x:c r="K54" s="3"/>
    </x:row>
    <x:row r="55" ht="23" customHeight="1">
      <x:c r="A55" s="2"/>
      <x:c r="B55" s="2"/>
      <x:c r="C55" s="2" t="str">
        <x:f>F8</x:f>
        <x:v>Q3 2025</x:v>
      </x:c>
      <x:c r="D55" s="2" t="n">
        <x:f>F11</x:f>
        <x:v>862</x:v>
      </x:c>
      <x:c r="E55" s="2"/>
      <x:c r="F55" s="2"/>
      <x:c r="G55" s="2"/>
      <x:c r="H55" s="2"/>
      <x:c r="I55" s="2"/>
      <x:c r="J55" s="2"/>
      <x:c r="K55" s="2"/>
    </x:row>
    <x:row r="56" ht="23" customHeight="1">
      <x:c r="A56" s="2"/>
      <x:c r="B56" s="2"/>
      <x:c r="C56" s="2" t="str">
        <x:f>G8</x:f>
        <x:v>Q4 2025</x:v>
      </x:c>
      <x:c r="D56" s="2" t="n">
        <x:f>G11</x:f>
        <x:v>885</x:v>
      </x:c>
      <x:c r="E56" s="2"/>
      <x:c r="F56" s="2"/>
      <x:c r="G56" s="2"/>
      <x:c r="H56" s="2"/>
      <x:c r="I56" s="2"/>
      <x:c r="J56" s="2"/>
      <x:c r="K56" s="2"/>
    </x:row>
    <x:row r="57">
      <x:c r="C57" t="str">
        <x:f>H8</x:f>
        <x:v>Q1 2026</x:v>
      </x:c>
      <x:c r="D57" t="n">
        <x:f>H11</x:f>
        <x:v>951</x:v>
      </x:c>
    </x:row>
    <x:row r="58">
      <x:c r="C58" t="str">
        <x:f>I8</x:f>
        <x:v>Q2 2026</x:v>
      </x:c>
      <x:c r="D58" t="n">
        <x:f>I11</x:f>
        <x:v>1043</x:v>
      </x:c>
      <x:c r="E58" t="n">
        <x:f>I11</x:f>
        <x:v>1043</x:v>
      </x:c>
    </x:row>
    <x:row r="59">
      <x:c r="C59" t="str">
        <x:f>J8</x:f>
        <x:v>Q3 2026 E</x:v>
      </x:c>
      <x:c r="E59" t="n">
        <x:f>J11</x:f>
        <x:v>1091.79</x:v>
      </x:c>
    </x:row>
    <x:row r="60">
      <x:c r="C60" t="str">
        <x:f>K8</x:f>
        <x:v>Q4 2026 E</x:v>
      </x:c>
      <x:c r="E60" t="n">
        <x:f>K11</x:f>
        <x:v>1142.8851</x:v>
      </x:c>
    </x:row>
  </x:sheetData>
  <x:mergeCells>
    <x:mergeCell ref="C2:K2"/>
    <x:mergeCell ref="C3:K3"/>
    <x:mergeCell ref="C4:K4"/>
    <x:mergeCell ref="F6:K6"/>
    <x:mergeCell ref="I18:K18"/>
    <x:mergeCell ref="I25:K27"/>
    <x:mergeCell ref="I29:K31"/>
    <x:mergeCell ref="C35:K35"/>
    <x:mergeCell ref="C36:K36"/>
    <x:mergeCell ref="C43:K43"/>
    <x:mergeCell ref="C45:K45"/>
    <x:mergeCell ref="C47:K47"/>
    <x:mergeCell ref="C49:K49"/>
  </x:mergeCells>
  <x:pageMargins left="0.7" right="0.7" top="0.75" bottom="0.75" header="0.3" footer="0.3"/>
  <x:drawing xmlns:r="http://schemas.openxmlformats.org/officeDocument/2006/relationships" r:id="R729f1402a6094c87"/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2"/>
      <x:c r="B2" s="2"/>
      <x:c r="C2" s="25" t="str">
        <x:v>ASSUMPTIONS | ONE ACTIVE CASE</x:v>
      </x:c>
      <x:c r="D2" s="25" t="str">
        <x:v>ASSUMPTIONS | ONE ACTIVE CASE</x:v>
      </x:c>
      <x:c r="E2" s="25" t="str">
        <x:v>ASSUMPTIONS | ONE ACTIVE CASE</x:v>
      </x:c>
      <x:c r="F2" s="25" t="str">
        <x:v>ASSUMPTIONS | ONE ACTIVE CASE</x:v>
      </x:c>
      <x:c r="G2" s="25" t="str">
        <x:v>ASSUMPTIONS | ONE ACTIVE CASE</x:v>
      </x:c>
      <x:c r="H2" s="25" t="str">
        <x:v>ASSUMPTIONS | ONE ACTIVE CASE</x:v>
      </x:c>
      <x:c r="I2" s="25" t="str">
        <x:v>ASSUMPTIONS | ONE ACTIVE CASE</x:v>
      </x:c>
      <x:c r="J2" s="2"/>
      <x:c r="K2" s="2"/>
    </x:row>
    <x:row r="3" ht="28" customHeight="1">
      <x:c r="A3" s="2"/>
      <x:c r="B3" s="2"/>
      <x:c r="C3" s="4" t="str">
        <x:v>Blue cells are editable assumptions. Rates are illustrative, not Uber guidance.</x:v>
      </x:c>
      <x:c r="D3" s="4" t="str">
        <x:v>Blue cells are editable assumptions. Rates are illustrative, not Uber guidance.</x:v>
      </x:c>
      <x:c r="E3" s="4" t="str">
        <x:v>Blue cells are editable assumptions. Rates are illustrative, not Uber guidance.</x:v>
      </x:c>
      <x:c r="F3" s="4" t="str">
        <x:v>Blue cells are editable assumptions. Rates are illustrative, not Uber guidance.</x:v>
      </x:c>
      <x:c r="G3" s="4" t="str">
        <x:v>Blue cells are editable assumptions. Rates are illustrative, not Uber guidance.</x:v>
      </x:c>
      <x:c r="H3" s="4" t="str">
        <x:v>Blue cells are editable assumptions. Rates are illustrative, not Uber guidance.</x:v>
      </x:c>
      <x:c r="I3" s="4" t="str">
        <x:v>Blue cells are editable assumptions. Rates are illustrative, not Uber guidance.</x:v>
      </x:c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2"/>
      <x:c r="B6" s="2"/>
      <x:c r="C6" s="2" t="str">
        <x:v>Case number | 1 / 2 / 3</x:v>
      </x:c>
      <x:c r="D6" s="27" t="n">
        <x:v>1</x:v>
      </x:c>
      <x:c r="E6" s="2"/>
      <x:c r="F6" s="2"/>
      <x:c r="G6" s="2"/>
      <x:c r="H6" s="2"/>
      <x:c r="I6" s="2"/>
      <x:c r="J6" s="2"/>
      <x:c r="K6" s="2"/>
    </x:row>
    <x:row r="7" ht="23" customHeight="1">
      <x:c r="A7" s="2"/>
      <x:c r="B7" s="2"/>
      <x:c r="C7" s="2" t="str">
        <x:v>Selected scenario</x:v>
      </x:c>
      <x:c r="D7" s="2" t="str">
        <x:f>CHOOSE(D6,"Base","Low expense","High expense")</x:f>
        <x:v>Base</x:v>
      </x:c>
      <x:c r="E7" s="2"/>
      <x:c r="F7" s="2"/>
      <x:c r="G7" s="2"/>
      <x:c r="H7" s="2"/>
      <x:c r="I7" s="2"/>
      <x:c r="J7" s="2"/>
      <x:c r="K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3" customHeight="1">
      <x:c r="A9" s="2"/>
      <x:c r="B9" s="2"/>
      <x:c r="C9" s="2"/>
      <x:c r="D9" s="3"/>
      <x:c r="E9" s="3"/>
      <x:c r="F9" s="3"/>
      <x:c r="G9" s="3"/>
      <x:c r="H9" s="3"/>
      <x:c r="I9" s="3"/>
      <x:c r="J9" s="3"/>
      <x:c r="K9" s="3"/>
    </x:row>
    <x:row r="10" ht="27" customHeight="1">
      <x:c r="A10" s="2"/>
      <x:c r="B10" s="2"/>
      <x:c r="C10" s="7" t="str">
        <x:v>Non-SBC quarterly growth</x:v>
      </x:c>
      <x:c r="D10" s="21" t="str">
        <x:v>Q3 2026</x:v>
      </x:c>
      <x:c r="E10" s="21" t="str">
        <x:v>Q4 2026</x:v>
      </x:c>
      <x:c r="F10" s="3"/>
      <x:c r="G10" s="22" t="str">
        <x:v>Base | 5% non-SBC and 4% SBC approximate the five observed quarterly growth medians. Rounded rates remain editable assumptions.</x:v>
      </x:c>
      <x:c r="H10" s="22" t="str">
        <x:v>Base | 5% non-SBC and 4% SBC approximate the five observed quarterly growth medians. Rounded rates remain editable assumptions.</x:v>
      </x:c>
      <x:c r="I10" s="22" t="str">
        <x:v>Base | 5% non-SBC and 4% SBC approximate the five observed quarterly growth medians. Rounded rates remain editable assumptions.</x:v>
      </x:c>
      <x:c r="J10" s="3"/>
      <x:c r="K10" s="3"/>
    </x:row>
    <x:row r="11" ht="27" customHeight="1">
      <x:c r="A11" s="2"/>
      <x:c r="B11" s="2"/>
      <x:c r="C11" s="32" t="str">
        <x:v>Active selection</x:v>
      </x:c>
      <x:c r="D11" s="33" t="n">
        <x:f>IF(CHOOSE($D$6,COUNT(D12),COUNT(D13),COUNT(D14))=1,CHOOSE($D$6,D12,D13,D14),"n.a.")</x:f>
        <x:v>0.05</x:v>
      </x:c>
      <x:c r="E11" s="33" t="n">
        <x:f>IF(CHOOSE($D$6,COUNT(E12),COUNT(E13),COUNT(E14))=1,CHOOSE($D$6,E12,E13,E14),"n.a.")</x:f>
        <x:v>0.05</x:v>
      </x:c>
      <x:c r="F11" s="3"/>
      <x:c r="G11" s="22" t="str">
        <x:v>Base | 5% non-SBC and 4% SBC approximate the five observed quarterly growth medians. Rounded rates remain editable assumptions.</x:v>
      </x:c>
      <x:c r="H11" s="22" t="str">
        <x:v>Base | 5% non-SBC and 4% SBC approximate the five observed quarterly growth medians. Rounded rates remain editable assumptions.</x:v>
      </x:c>
      <x:c r="I11" s="22" t="str">
        <x:v>Base | 5% non-SBC and 4% SBC approximate the five observed quarterly growth medians. Rounded rates remain editable assumptions.</x:v>
      </x:c>
      <x:c r="J11" s="3"/>
      <x:c r="K11" s="3"/>
    </x:row>
    <x:row r="12" ht="27" customHeight="1">
      <x:c r="A12" s="2"/>
      <x:c r="B12" s="2"/>
      <x:c r="C12" s="2" t="str">
        <x:v>1 | Base</x:v>
      </x:c>
      <x:c r="D12" s="30" t="n">
        <x:v>0.05</x:v>
      </x:c>
      <x:c r="E12" s="30" t="n">
        <x:v>0.05</x:v>
      </x:c>
      <x:c r="F12" s="3"/>
      <x:c r="G12" s="22" t="str">
        <x:v>Base | 5% non-SBC and 4% SBC approximate the five observed quarterly growth medians. Rounded rates remain editable assumptions.</x:v>
      </x:c>
      <x:c r="H12" s="22" t="str">
        <x:v>Base | 5% non-SBC and 4% SBC approximate the five observed quarterly growth medians. Rounded rates remain editable assumptions.</x:v>
      </x:c>
      <x:c r="I12" s="22" t="str">
        <x:v>Base | 5% non-SBC and 4% SBC approximate the five observed quarterly growth medians. Rounded rates remain editable assumptions.</x:v>
      </x:c>
      <x:c r="J12" s="3"/>
      <x:c r="K12" s="3"/>
    </x:row>
    <x:row r="13" ht="27" customHeight="1">
      <x:c r="A13" s="2"/>
      <x:c r="B13" s="2"/>
      <x:c r="C13" s="2" t="str">
        <x:v>2 | Low expense</x:v>
      </x:c>
      <x:c r="D13" s="30" t="n">
        <x:v>0</x:v>
      </x:c>
      <x:c r="E13" s="30" t="n">
        <x:v>0</x:v>
      </x:c>
      <x:c r="F13" s="3"/>
      <x:c r="G13" s="22" t="str">
        <x:v>Base | 5% non-SBC and 4% SBC approximate the five observed quarterly growth medians. Rounded rates remain editable assumptions.</x:v>
      </x:c>
      <x:c r="H13" s="22" t="str">
        <x:v>Base | 5% non-SBC and 4% SBC approximate the five observed quarterly growth medians. Rounded rates remain editable assumptions.</x:v>
      </x:c>
      <x:c r="I13" s="22" t="str">
        <x:v>Base | 5% non-SBC and 4% SBC approximate the five observed quarterly growth medians. Rounded rates remain editable assumptions.</x:v>
      </x:c>
      <x:c r="J13" s="3"/>
      <x:c r="K13" s="3"/>
    </x:row>
    <x:row r="14" ht="23" customHeight="1">
      <x:c r="A14" s="2"/>
      <x:c r="B14" s="2"/>
      <x:c r="C14" s="2" t="str">
        <x:v>3 | High expense</x:v>
      </x:c>
      <x:c r="D14" s="30" t="n">
        <x:v>0.09</x:v>
      </x:c>
      <x:c r="E14" s="30" t="n">
        <x:v>0.09</x:v>
      </x:c>
      <x:c r="F14" s="3"/>
      <x:c r="G14" s="3"/>
      <x:c r="H14" s="3"/>
      <x:c r="I14" s="3"/>
      <x:c r="J14" s="3"/>
      <x:c r="K14" s="3"/>
    </x:row>
    <x:row r="15" ht="27" customHeight="1">
      <x:c r="A15" s="2"/>
      <x:c r="B15" s="2"/>
      <x:c r="C15" s="2"/>
      <x:c r="D15" s="3"/>
      <x:c r="E15" s="3"/>
      <x:c r="F15" s="3"/>
      <x:c r="G15" s="22" t="str">
        <x:v>Low | Both components stay flat. High | 9% and 18% approximate the largest observed increases, compounded for two quarters.</x:v>
      </x:c>
      <x:c r="H15" s="22" t="str">
        <x:v>Low | Both components stay flat. High | 9% and 18% approximate the largest observed increases, compounded for two quarters.</x:v>
      </x:c>
      <x:c r="I15" s="22" t="str">
        <x:v>Low | Both components stay flat. High | 9% and 18% approximate the largest observed increases, compounded for two quarters.</x:v>
      </x:c>
      <x:c r="J15" s="3"/>
      <x:c r="K15" s="3"/>
    </x:row>
    <x:row r="16" ht="27" customHeight="1">
      <x:c r="A16" s="2"/>
      <x:c r="B16" s="2"/>
      <x:c r="C16" s="7" t="str">
        <x:v>SBC quarterly growth</x:v>
      </x:c>
      <x:c r="D16" s="21" t="str">
        <x:v>Q3 2026</x:v>
      </x:c>
      <x:c r="E16" s="21" t="str">
        <x:v>Q4 2026</x:v>
      </x:c>
      <x:c r="F16" s="3"/>
      <x:c r="G16" s="22" t="str">
        <x:v>Low | Both components stay flat. High | 9% and 18% approximate the largest observed increases, compounded for two quarters.</x:v>
      </x:c>
      <x:c r="H16" s="22" t="str">
        <x:v>Low | Both components stay flat. High | 9% and 18% approximate the largest observed increases, compounded for two quarters.</x:v>
      </x:c>
      <x:c r="I16" s="22" t="str">
        <x:v>Low | Both components stay flat. High | 9% and 18% approximate the largest observed increases, compounded for two quarters.</x:v>
      </x:c>
      <x:c r="J16" s="3"/>
      <x:c r="K16" s="3"/>
    </x:row>
    <x:row r="17" ht="27" customHeight="1">
      <x:c r="A17" s="2"/>
      <x:c r="B17" s="2"/>
      <x:c r="C17" s="32" t="str">
        <x:v>Active selection</x:v>
      </x:c>
      <x:c r="D17" s="33" t="n">
        <x:f>IF(CHOOSE($D$6,COUNT(D18),COUNT(D19),COUNT(D20))=1,CHOOSE($D$6,D18,D19,D20),"n.a.")</x:f>
        <x:v>0.04</x:v>
      </x:c>
      <x:c r="E17" s="33" t="n">
        <x:f>IF(CHOOSE($D$6,COUNT(E18),COUNT(E19),COUNT(E20))=1,CHOOSE($D$6,E18,E19,E20),"n.a.")</x:f>
        <x:v>0.04</x:v>
      </x:c>
      <x:c r="F17" s="3"/>
      <x:c r="G17" s="22" t="str">
        <x:v>Low | Both components stay flat. High | 9% and 18% approximate the largest observed increases, compounded for two quarters.</x:v>
      </x:c>
      <x:c r="H17" s="22" t="str">
        <x:v>Low | Both components stay flat. High | 9% and 18% approximate the largest observed increases, compounded for two quarters.</x:v>
      </x:c>
      <x:c r="I17" s="22" t="str">
        <x:v>Low | Both components stay flat. High | 9% and 18% approximate the largest observed increases, compounded for two quarters.</x:v>
      </x:c>
      <x:c r="J17" s="3"/>
      <x:c r="K17" s="3"/>
    </x:row>
    <x:row r="18" ht="27" customHeight="1">
      <x:c r="A18" s="2"/>
      <x:c r="B18" s="2"/>
      <x:c r="C18" s="2" t="str">
        <x:v>1 | Base</x:v>
      </x:c>
      <x:c r="D18" s="30" t="n">
        <x:v>0.04</x:v>
      </x:c>
      <x:c r="E18" s="30" t="n">
        <x:v>0.04</x:v>
      </x:c>
      <x:c r="F18" s="3"/>
      <x:c r="G18" s="22" t="str">
        <x:v>Low | Both components stay flat. High | 9% and 18% approximate the largest observed increases, compounded for two quarters.</x:v>
      </x:c>
      <x:c r="H18" s="22" t="str">
        <x:v>Low | Both components stay flat. High | 9% and 18% approximate the largest observed increases, compounded for two quarters.</x:v>
      </x:c>
      <x:c r="I18" s="22" t="str">
        <x:v>Low | Both components stay flat. High | 9% and 18% approximate the largest observed increases, compounded for two quarters.</x:v>
      </x:c>
      <x:c r="J18" s="3"/>
      <x:c r="K18" s="3"/>
    </x:row>
    <x:row r="19" ht="23" customHeight="1">
      <x:c r="A19" s="2"/>
      <x:c r="B19" s="2"/>
      <x:c r="C19" s="2" t="str">
        <x:v>2 | Low expense</x:v>
      </x:c>
      <x:c r="D19" s="30" t="n">
        <x:v>0</x:v>
      </x:c>
      <x:c r="E19" s="30" t="n">
        <x:v>0</x:v>
      </x:c>
      <x:c r="F19" s="3"/>
      <x:c r="G19" s="3"/>
      <x:c r="H19" s="3"/>
      <x:c r="I19" s="3"/>
      <x:c r="J19" s="3"/>
      <x:c r="K19" s="3"/>
    </x:row>
    <x:row r="20" ht="23" customHeight="1">
      <x:c r="A20" s="2"/>
      <x:c r="B20" s="2"/>
      <x:c r="C20" s="2" t="str">
        <x:v>3 | High expense</x:v>
      </x:c>
      <x:c r="D20" s="30" t="n">
        <x:v>0.18</x:v>
      </x:c>
      <x:c r="E20" s="30" t="n">
        <x:v>0.18</x:v>
      </x:c>
      <x:c r="F20" s="3"/>
      <x:c r="G20" s="3"/>
      <x:c r="H20" s="3"/>
      <x:c r="I20" s="3"/>
      <x:c r="J20" s="3"/>
      <x:c r="K20" s="3"/>
    </x:row>
    <x:row r="21" ht="23" customHeight="1">
      <x:c r="A21" s="2"/>
      <x:c r="B21" s="2"/>
      <x:c r="C21" s="2"/>
      <x:c r="D21" s="3"/>
      <x:c r="E21" s="3"/>
      <x:c r="F21" s="3"/>
      <x:c r="G21" s="3"/>
      <x:c r="H21" s="3"/>
      <x:c r="I21" s="3"/>
      <x:c r="J21" s="3"/>
      <x:c r="K21" s="3"/>
    </x:row>
    <x:row r="22" ht="32" customHeight="1">
      <x:c r="A22" s="2"/>
      <x:c r="B22" s="2"/>
      <x:c r="C22" s="4" t="str">
        <x:v>High expense is a stress case. No case is a probability bound, cost target, hiring plan, or company guidance.</x:v>
      </x:c>
      <x:c r="D22" s="22" t="str">
        <x:v>High expense is a stress case. No case is a probability bound, cost target, hiring plan, or company guidance.</x:v>
      </x:c>
      <x:c r="E22" s="22" t="str">
        <x:v>High expense is a stress case. No case is a probability bound, cost target, hiring plan, or company guidance.</x:v>
      </x:c>
      <x:c r="F22" s="22" t="str">
        <x:v>High expense is a stress case. No case is a probability bound, cost target, hiring plan, or company guidance.</x:v>
      </x:c>
      <x:c r="G22" s="22" t="str">
        <x:v>High expense is a stress case. No case is a probability bound, cost target, hiring plan, or company guidance.</x:v>
      </x:c>
      <x:c r="H22" s="22" t="str">
        <x:v>High expense is a stress case. No case is a probability bound, cost target, hiring plan, or company guidance.</x:v>
      </x:c>
      <x:c r="I22" s="22" t="str">
        <x:v>High expense is a stress case. No case is a probability bound, cost target, hiring plan, or company guidance.</x:v>
      </x:c>
      <x:c r="J22" s="3"/>
      <x:c r="K22" s="3"/>
    </x:row>
    <x:row r="23" ht="23" customHeight="1">
      <x:c r="A23" s="2"/>
      <x:c r="B23" s="2"/>
      <x:c r="C23" s="2"/>
      <x:c r="D23" s="3"/>
      <x:c r="E23" s="3"/>
      <x:c r="F23" s="3"/>
      <x:c r="G23" s="3"/>
      <x:c r="H23" s="3"/>
      <x:c r="I23" s="3"/>
      <x:c r="J23" s="3"/>
      <x:c r="K23" s="3"/>
    </x:row>
    <x:row r="24" ht="23" customHeight="1">
      <x:c r="A24" s="2"/>
      <x:c r="B24" s="2"/>
      <x:c r="C24" s="2"/>
      <x:c r="D24" s="3"/>
      <x:c r="E24" s="3"/>
      <x:c r="F24" s="3"/>
      <x:c r="G24" s="3"/>
      <x:c r="H24" s="3"/>
      <x:c r="I24" s="3"/>
      <x:c r="J24" s="3"/>
      <x:c r="K24" s="3"/>
    </x:row>
    <x:row r="25" ht="23" customHeight="1">
      <x:c r="A25" s="2"/>
      <x:c r="B25" s="2"/>
      <x:c r="C25" s="7" t="str">
        <x:v>Historical quarterly growth</x:v>
      </x:c>
      <x:c r="D25" s="21" t="str">
        <x:v>Q2 2025</x:v>
      </x:c>
      <x:c r="E25" s="21" t="str">
        <x:v>Q3 2025</x:v>
      </x:c>
      <x:c r="F25" s="21" t="str">
        <x:v>Q4 2025</x:v>
      </x:c>
      <x:c r="G25" s="21" t="str">
        <x:v>Q1 2026</x:v>
      </x:c>
      <x:c r="H25" s="21" t="str">
        <x:v>Q2 2026</x:v>
      </x:c>
      <x:c r="I25" s="21" t="str">
        <x:v>Median</x:v>
      </x:c>
      <x:c r="J25" s="3"/>
      <x:c r="K25" s="3"/>
    </x:row>
    <x:row r="26" ht="23" customHeight="1">
      <x:c r="A26" s="2"/>
      <x:c r="B26" s="2"/>
      <x:c r="C26" s="2" t="str">
        <x:v>R&amp;D excluding SBC</x:v>
      </x:c>
      <x:c r="D26" s="16" t="n">
        <x:f>'Actuals'!G10/'Actuals'!G9-1</x:f>
        <x:v>0.00907441016333932</x:v>
      </x:c>
      <x:c r="E26" s="16" t="n">
        <x:f>'Actuals'!G11/'Actuals'!G10-1</x:f>
        <x:v>0.050359712230215736</x:v>
      </x:c>
      <x:c r="F26" s="16" t="n">
        <x:f>'Actuals'!G12/'Actuals'!G11-1</x:f>
        <x:v>0.044520547945205546</x:v>
      </x:c>
      <x:c r="G26" s="16" t="n">
        <x:f>'Actuals'!G13/'Actuals'!G12-1</x:f>
        <x:v>0.0901639344262295</x:v>
      </x:c>
      <x:c r="H26" s="16" t="n">
        <x:f>'Actuals'!G14/'Actuals'!G13-1</x:f>
        <x:v>0.06315789473684208</x:v>
      </x:c>
      <x:c r="I26" s="16" t="n">
        <x:f>MEDIAN(D26:H26)</x:f>
        <x:v>0.050359712230215736</x:v>
      </x:c>
      <x:c r="J26" s="3"/>
      <x:c r="K26" s="3"/>
    </x:row>
    <x:row r="27" ht="23" customHeight="1">
      <x:c r="A27" s="2"/>
      <x:c r="B27" s="2"/>
      <x:c r="C27" s="2" t="str">
        <x:v>R&amp;D stock compensation</x:v>
      </x:c>
      <x:c r="D27" s="16" t="n">
        <x:f>'Actuals'!F10/'Actuals'!F9-1</x:f>
        <x:v>0.07575757575757569</x:v>
      </x:c>
      <x:c r="E27" s="16" t="n">
        <x:f>'Actuals'!F11/'Actuals'!F10-1</x:f>
        <x:v>-0.021126760563380254</x:v>
      </x:c>
      <x:c r="F27" s="16" t="n">
        <x:f>'Actuals'!F12/'Actuals'!F11-1</x:f>
        <x:v>-0.010791366906474864</x:v>
      </x:c>
      <x:c r="G27" s="16" t="n">
        <x:f>'Actuals'!F13/'Actuals'!F12-1</x:f>
        <x:v>0.040000000000000036</x:v>
      </x:c>
      <x:c r="H27" s="16" t="n">
        <x:f>'Actuals'!F14/'Actuals'!F13-1</x:f>
        <x:v>0.1748251748251748</x:v>
      </x:c>
      <x:c r="I27" s="16" t="n">
        <x:f>MEDIAN(D27:H27)</x:f>
        <x:v>0.040000000000000036</x:v>
      </x:c>
      <x:c r="J27" s="3"/>
      <x:c r="K27" s="3"/>
    </x:row>
    <x:row r="28" ht="23" customHeight="1">
      <x:c r="A28" s="2"/>
      <x:c r="B28" s="2"/>
      <x:c r="C28" s="2"/>
      <x:c r="D28" s="3"/>
      <x:c r="E28" s="3"/>
      <x:c r="F28" s="3"/>
      <x:c r="G28" s="3"/>
      <x:c r="H28" s="3"/>
      <x:c r="I28" s="3"/>
      <x:c r="J28" s="3"/>
      <x:c r="K28" s="3"/>
    </x:row>
    <x:row r="29" ht="23" customHeight="1">
      <x:c r="A29" s="2"/>
      <x:c r="B29" s="2"/>
      <x:c r="C29" s="2"/>
      <x:c r="D29" s="3"/>
      <x:c r="E29" s="3"/>
      <x:c r="F29" s="3"/>
      <x:c r="G29" s="3"/>
      <x:c r="H29" s="3"/>
      <x:c r="I29" s="3"/>
      <x:c r="J29" s="3"/>
      <x:c r="K29" s="3"/>
    </x:row>
    <x:row r="30" ht="36" customHeight="1">
      <x:c r="A30" s="2"/>
      <x:c r="B30" s="2"/>
      <x:c r="C30" s="4" t="str">
        <x:v>Six quarters cannot establish stable seasonality or a reliable multi-variable regression. This model keeps the assumptions visible and tests the cost range.</x:v>
      </x:c>
      <x:c r="D30" s="22" t="str">
        <x:v>Six quarters cannot establish stable seasonality or a reliable multi-variable regression. This model keeps the assumptions visible and tests the cost range.</x:v>
      </x:c>
      <x:c r="E30" s="22" t="str">
        <x:v>Six quarters cannot establish stable seasonality or a reliable multi-variable regression. This model keeps the assumptions visible and tests the cost range.</x:v>
      </x:c>
      <x:c r="F30" s="22" t="str">
        <x:v>Six quarters cannot establish stable seasonality or a reliable multi-variable regression. This model keeps the assumptions visible and tests the cost range.</x:v>
      </x:c>
      <x:c r="G30" s="22" t="str">
        <x:v>Six quarters cannot establish stable seasonality or a reliable multi-variable regression. This model keeps the assumptions visible and tests the cost range.</x:v>
      </x:c>
      <x:c r="H30" s="22" t="str">
        <x:v>Six quarters cannot establish stable seasonality or a reliable multi-variable regression. This model keeps the assumptions visible and tests the cost range.</x:v>
      </x:c>
      <x:c r="I30" s="22" t="str">
        <x:v>Six quarters cannot establish stable seasonality or a reliable multi-variable regression. This model keeps the assumptions visible and tests the cost range.</x:v>
      </x:c>
      <x:c r="J30" s="3"/>
      <x:c r="K30" s="3"/>
    </x:row>
    <x:row r="31" ht="23" customHeight="1">
      <x:c r="A31" s="2"/>
      <x:c r="B31" s="2"/>
      <x:c r="C31" s="2"/>
      <x:c r="D31" s="3"/>
      <x:c r="E31" s="3"/>
      <x:c r="F31" s="3"/>
      <x:c r="G31" s="3"/>
      <x:c r="H31" s="3"/>
      <x:c r="I31" s="3"/>
      <x:c r="J31" s="3"/>
      <x:c r="K31" s="3"/>
    </x:row>
    <x:row r="32" ht="36" customHeight="1">
      <x:c r="A32" s="2"/>
      <x:c r="B32" s="2"/>
      <x:c r="C32" s="4" t="str">
        <x:v>To test | Select 2 or 3, observe the forecast, then restore 1. Edit a blue quarterly rate to test a different view. Actuals must not change.</x:v>
      </x:c>
      <x:c r="D32" s="22" t="str">
        <x:v>To test | Select 2 or 3, observe the forecast, then restore 1. Edit a blue quarterly rate to test a different view. Actuals must not change.</x:v>
      </x:c>
      <x:c r="E32" s="22" t="str">
        <x:v>To test | Select 2 or 3, observe the forecast, then restore 1. Edit a blue quarterly rate to test a different view. Actuals must not change.</x:v>
      </x:c>
      <x:c r="F32" s="22" t="str">
        <x:v>To test | Select 2 or 3, observe the forecast, then restore 1. Edit a blue quarterly rate to test a different view. Actuals must not change.</x:v>
      </x:c>
      <x:c r="G32" s="22" t="str">
        <x:v>To test | Select 2 or 3, observe the forecast, then restore 1. Edit a blue quarterly rate to test a different view. Actuals must not change.</x:v>
      </x:c>
      <x:c r="H32" s="22" t="str">
        <x:v>To test | Select 2 or 3, observe the forecast, then restore 1. Edit a blue quarterly rate to test a different view. Actuals must not change.</x:v>
      </x:c>
      <x:c r="I32" s="22" t="str">
        <x:v>To test | Select 2 or 3, observe the forecast, then restore 1. Edit a blue quarterly rate to test a different view. Actuals must not change.</x:v>
      </x:c>
      <x:c r="J32" s="3"/>
      <x:c r="K32" s="3"/>
    </x:row>
    <x:row r="33" ht="23" customHeight="1">
      <x:c r="A33" s="2"/>
      <x:c r="B33" s="2"/>
      <x:c r="C33" s="2"/>
      <x:c r="D33" s="3"/>
      <x:c r="E33" s="3"/>
      <x:c r="F33" s="3"/>
      <x:c r="G33" s="3"/>
      <x:c r="H33" s="3"/>
      <x:c r="I33" s="3"/>
      <x:c r="J33" s="3"/>
      <x:c r="K33" s="3"/>
    </x:row>
    <x:row r="34" ht="23" customHeight="1">
      <x:c r="A34" s="2"/>
      <x:c r="B34" s="2"/>
      <x:c r="C34" s="2"/>
      <x:c r="D34" s="3"/>
      <x:c r="E34" s="3"/>
      <x:c r="F34" s="3"/>
      <x:c r="G34" s="3"/>
      <x:c r="H34" s="3"/>
      <x:c r="I34" s="3"/>
      <x:c r="J34" s="3"/>
      <x:c r="K34" s="3"/>
    </x:row>
    <x:row r="35" ht="23" customHeight="1">
      <x:c r="A35" s="2"/>
      <x:c r="B35" s="2"/>
      <x:c r="C35" s="2"/>
      <x:c r="D35" s="3"/>
      <x:c r="E35" s="3"/>
      <x:c r="F35" s="3"/>
      <x:c r="G35" s="3"/>
      <x:c r="H35" s="3"/>
      <x:c r="I35" s="3"/>
      <x:c r="J35" s="3"/>
      <x:c r="K35" s="3"/>
    </x:row>
    <x:row r="36" ht="23" customHeight="1">
      <x:c r="A36" s="2"/>
      <x:c r="B36" s="2"/>
      <x:c r="C36" s="2"/>
      <x:c r="D36" s="3"/>
      <x:c r="E36" s="3"/>
      <x:c r="F36" s="3"/>
      <x:c r="G36" s="3"/>
      <x:c r="H36" s="3"/>
      <x:c r="I36" s="3"/>
      <x:c r="J36" s="3"/>
      <x:c r="K36" s="3"/>
    </x:row>
    <x:row r="37" ht="23" customHeight="1">
      <x:c r="A37" s="2"/>
      <x:c r="B37" s="2"/>
      <x:c r="C37" s="2"/>
      <x:c r="D37" s="3"/>
      <x:c r="E37" s="3"/>
      <x:c r="F37" s="3"/>
      <x:c r="G37" s="3"/>
      <x:c r="H37" s="3"/>
      <x:c r="I37" s="3"/>
      <x:c r="J37" s="3"/>
      <x:c r="K37" s="3"/>
    </x:row>
    <x:row r="38" ht="23" customHeight="1">
      <x:c r="A38" s="2"/>
      <x:c r="B38" s="2"/>
      <x:c r="C38" s="2"/>
      <x:c r="D38" s="3"/>
      <x:c r="E38" s="3"/>
      <x:c r="F38" s="3"/>
      <x:c r="G38" s="3"/>
      <x:c r="H38" s="3"/>
      <x:c r="I38" s="3"/>
      <x:c r="J38" s="3"/>
      <x:c r="K38" s="3"/>
    </x:row>
    <x:row r="39" ht="23" customHeight="1">
      <x:c r="A39" s="2"/>
      <x:c r="B39" s="2"/>
      <x:c r="C39" s="2"/>
      <x:c r="D39" s="3"/>
      <x:c r="E39" s="3"/>
      <x:c r="F39" s="3"/>
      <x:c r="G39" s="3"/>
      <x:c r="H39" s="3"/>
      <x:c r="I39" s="3"/>
      <x:c r="J39" s="3"/>
      <x:c r="K39" s="3"/>
    </x:row>
    <x:row r="40" ht="23" customHeight="1">
      <x:c r="A40" s="2"/>
      <x:c r="B40" s="2"/>
      <x:c r="C40" s="2"/>
      <x:c r="D40" s="3"/>
      <x:c r="E40" s="3"/>
      <x:c r="F40" s="3"/>
      <x:c r="G40" s="3"/>
      <x:c r="H40" s="3"/>
      <x:c r="I40" s="3"/>
      <x:c r="J40" s="3"/>
      <x:c r="K40" s="3"/>
    </x:row>
    <x:row r="41" ht="23" customHeight="1">
      <x:c r="A41" s="2"/>
      <x:c r="B41" s="2"/>
      <x:c r="C41" s="2"/>
      <x:c r="D41" s="3"/>
      <x:c r="E41" s="3"/>
      <x:c r="F41" s="3"/>
      <x:c r="G41" s="3"/>
      <x:c r="H41" s="3"/>
      <x:c r="I41" s="3"/>
      <x:c r="J41" s="3"/>
      <x:c r="K41" s="3"/>
    </x:row>
    <x:row r="42" ht="23" customHeight="1">
      <x:c r="A42" s="2"/>
      <x:c r="B42" s="2"/>
      <x:c r="C42" s="2"/>
      <x:c r="D42" s="3"/>
      <x:c r="E42" s="3"/>
      <x:c r="F42" s="3"/>
      <x:c r="G42" s="3"/>
      <x:c r="H42" s="3"/>
      <x:c r="I42" s="3"/>
      <x:c r="J42" s="3"/>
      <x:c r="K42" s="3"/>
    </x:row>
    <x:row r="43" ht="23" customHeight="1">
      <x:c r="A43" s="2"/>
      <x:c r="B43" s="2"/>
      <x:c r="C43" s="2"/>
      <x:c r="D43" s="3"/>
      <x:c r="E43" s="3"/>
      <x:c r="F43" s="3"/>
      <x:c r="G43" s="3"/>
      <x:c r="H43" s="3"/>
      <x:c r="I43" s="3"/>
      <x:c r="J43" s="3"/>
      <x:c r="K43" s="3"/>
    </x:row>
    <x:row r="44" ht="23" customHeight="1">
      <x:c r="A44" s="2"/>
      <x:c r="B44" s="2"/>
      <x:c r="C44" s="2"/>
      <x:c r="D44" s="3"/>
      <x:c r="E44" s="3"/>
      <x:c r="F44" s="3"/>
      <x:c r="G44" s="3"/>
      <x:c r="H44" s="3"/>
      <x:c r="I44" s="3"/>
      <x:c r="J44" s="3"/>
      <x:c r="K44" s="3"/>
    </x:row>
    <x:row r="45" ht="23" customHeight="1">
      <x:c r="A45" s="2"/>
      <x:c r="B45" s="2"/>
      <x:c r="C45" s="2"/>
      <x:c r="D45" s="3"/>
      <x:c r="E45" s="3"/>
      <x:c r="F45" s="3"/>
      <x:c r="G45" s="3"/>
      <x:c r="H45" s="3"/>
      <x:c r="I45" s="3"/>
      <x:c r="J45" s="3"/>
      <x:c r="K45" s="3"/>
    </x:row>
    <x:row r="46" ht="23" customHeight="1">
      <x:c r="A46" s="2"/>
      <x:c r="B46" s="2"/>
      <x:c r="C46" s="2"/>
      <x:c r="D46" s="3"/>
      <x:c r="E46" s="3"/>
      <x:c r="F46" s="3"/>
      <x:c r="G46" s="3"/>
      <x:c r="H46" s="3"/>
      <x:c r="I46" s="3"/>
      <x:c r="J46" s="3"/>
      <x:c r="K46" s="3"/>
    </x:row>
    <x:row r="47" ht="23" customHeight="1">
      <x:c r="A47" s="2"/>
      <x:c r="B47" s="2"/>
      <x:c r="C47" s="2"/>
      <x:c r="D47" s="3"/>
      <x:c r="E47" s="3"/>
      <x:c r="F47" s="3"/>
      <x:c r="G47" s="3"/>
      <x:c r="H47" s="3"/>
      <x:c r="I47" s="3"/>
      <x:c r="J47" s="3"/>
      <x:c r="K47" s="3"/>
    </x:row>
    <x:row r="48" ht="23" customHeight="1">
      <x:c r="A48" s="2"/>
      <x:c r="B48" s="2"/>
      <x:c r="C48" s="2"/>
      <x:c r="D48" s="3"/>
      <x:c r="E48" s="3"/>
      <x:c r="F48" s="3"/>
      <x:c r="G48" s="3"/>
      <x:c r="H48" s="3"/>
      <x:c r="I48" s="3"/>
      <x:c r="J48" s="3"/>
      <x:c r="K48" s="3"/>
    </x:row>
    <x:row r="49" ht="23" customHeight="1">
      <x:c r="A49" s="2"/>
      <x:c r="B49" s="2"/>
      <x:c r="C49" s="2"/>
      <x:c r="D49" s="3"/>
      <x:c r="E49" s="3"/>
      <x:c r="F49" s="3"/>
      <x:c r="G49" s="3"/>
      <x:c r="H49" s="3"/>
      <x:c r="I49" s="3"/>
      <x:c r="J49" s="3"/>
      <x:c r="K49" s="3"/>
    </x:row>
    <x:row r="50" ht="23" customHeight="1">
      <x:c r="A50" s="2"/>
      <x:c r="B50" s="2"/>
      <x:c r="C50" s="2"/>
      <x:c r="D50" s="3"/>
      <x:c r="E50" s="3"/>
      <x:c r="F50" s="3"/>
      <x:c r="G50" s="3"/>
      <x:c r="H50" s="3"/>
      <x:c r="I50" s="3"/>
      <x:c r="J50" s="3"/>
      <x:c r="K50" s="3"/>
    </x:row>
    <x:row r="51" ht="23" customHeight="1">
      <x:c r="A51" s="2"/>
      <x:c r="B51" s="2"/>
      <x:c r="C51" s="2"/>
      <x:c r="D51" s="3"/>
      <x:c r="E51" s="3"/>
      <x:c r="F51" s="3"/>
      <x:c r="G51" s="3"/>
      <x:c r="H51" s="3"/>
      <x:c r="I51" s="3"/>
      <x:c r="J51" s="3"/>
      <x:c r="K51" s="3"/>
    </x:row>
    <x:row r="52" ht="23" customHeight="1">
      <x:c r="A52" s="2"/>
      <x:c r="B52" s="2"/>
      <x:c r="C52" s="2"/>
      <x:c r="D52" s="3"/>
      <x:c r="E52" s="3"/>
      <x:c r="F52" s="3"/>
      <x:c r="G52" s="3"/>
      <x:c r="H52" s="3"/>
      <x:c r="I52" s="3"/>
      <x:c r="J52" s="3"/>
      <x:c r="K52" s="3"/>
    </x:row>
    <x:row r="53" ht="23" customHeight="1">
      <x:c r="A53" s="2"/>
      <x:c r="B53" s="2"/>
      <x:c r="C53" s="2"/>
      <x:c r="D53" s="3"/>
      <x:c r="E53" s="3"/>
      <x:c r="F53" s="3"/>
      <x:c r="G53" s="3"/>
      <x:c r="H53" s="3"/>
      <x:c r="I53" s="3"/>
      <x:c r="J53" s="3"/>
      <x:c r="K53" s="3"/>
    </x:row>
    <x:row r="54" ht="23" customHeight="1">
      <x:c r="A54" s="2"/>
      <x:c r="B54" s="2"/>
      <x:c r="C54" s="2"/>
      <x:c r="D54" s="3"/>
      <x:c r="E54" s="3"/>
      <x:c r="F54" s="3"/>
      <x:c r="G54" s="3"/>
      <x:c r="H54" s="3"/>
      <x:c r="I54" s="3"/>
      <x:c r="J54" s="3"/>
      <x:c r="K54" s="3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</x:sheetData>
  <x:mergeCells>
    <x:mergeCell ref="C2:I2"/>
    <x:mergeCell ref="C3:I3"/>
    <x:mergeCell ref="G10:I13"/>
    <x:mergeCell ref="G15:I18"/>
    <x:mergeCell ref="C22:I22"/>
    <x:mergeCell ref="C30:I30"/>
    <x:mergeCell ref="C32:I32"/>
  </x:mergeCells>
  <x:dataValidations count="1">
    <x:dataValidation type="whole" operator="between" sqref="D6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2"/>
      <x:c r="B2" s="2"/>
      <x:c r="C2" s="25" t="str">
        <x:v>ACTUALS | UBER PUBLIC FILINGS</x:v>
      </x:c>
      <x:c r="D2" s="25" t="str">
        <x:v>ACTUALS | UBER PUBLIC FILINGS</x:v>
      </x:c>
      <x:c r="E2" s="25" t="str">
        <x:v>ACTUALS | UBER PUBLIC FILINGS</x:v>
      </x:c>
      <x:c r="F2" s="25" t="str">
        <x:v>ACTUALS | UBER PUBLIC FILINGS</x:v>
      </x:c>
      <x:c r="G2" s="25" t="str">
        <x:v>ACTUALS | UBER PUBLIC FILINGS</x:v>
      </x:c>
      <x:c r="H2" s="25" t="str">
        <x:v>ACTUALS | UBER PUBLIC FILINGS</x:v>
      </x:c>
      <x:c r="I2" s="25" t="str">
        <x:v>ACTUALS | UBER PUBLIC FILINGS</x:v>
      </x:c>
      <x:c r="J2" s="25" t="str">
        <x:v>ACTUALS | UBER PUBLIC FILINGS</x:v>
      </x:c>
      <x:c r="K2" s="2"/>
    </x:row>
    <x:row r="3" ht="28" customHeight="1">
      <x:c r="A3" s="2"/>
      <x:c r="B3" s="2"/>
      <x:c r="C3" s="4" t="str">
        <x:v>USD millions. Each observation is one quarter. Green numbers are sourced; black numbers are calculations.</x:v>
      </x:c>
      <x:c r="D3" s="4" t="str">
        <x:v>USD millions. Each observation is one quarter. Green numbers are sourced; black numbers are calculations.</x:v>
      </x:c>
      <x:c r="E3" s="4" t="str">
        <x:v>USD millions. Each observation is one quarter. Green numbers are sourced; black numbers are calculations.</x:v>
      </x:c>
      <x:c r="F3" s="4" t="str">
        <x:v>USD millions. Each observation is one quarter. Green numbers are sourced; black numbers are calculations.</x:v>
      </x:c>
      <x:c r="G3" s="4" t="str">
        <x:v>USD millions. Each observation is one quarter. Green numbers are sourced; black numbers are calculations.</x:v>
      </x:c>
      <x:c r="H3" s="4" t="str">
        <x:v>USD millions. Each observation is one quarter. Green numbers are sourced; black numbers are calculations.</x:v>
      </x:c>
      <x:c r="I3" s="4" t="str">
        <x:v>USD millions. Each observation is one quarter. Green numbers are sourced; black numbers are calculations.</x:v>
      </x:c>
      <x:c r="J3" s="4" t="str">
        <x:v>USD millions. Each observation is one quarter. Green numbers are sourced; black numbers are calculations.</x:v>
      </x:c>
      <x:c r="K3" s="2"/>
    </x:row>
    <x:row r="4" ht="28" customHeight="1">
      <x:c r="A4" s="2"/>
      <x:c r="B4" s="2"/>
      <x:c r="C4" s="4" t="str">
        <x:v>Q3 2026 results are scheduled for November 4. Q3 and Q4 are not reported actuals at this research cutoff.</x:v>
      </x:c>
      <x:c r="D4" s="4" t="str">
        <x:v>Q3 2026 results are scheduled for November 4. Q3 and Q4 are not reported actuals at this research cutoff.</x:v>
      </x:c>
      <x:c r="E4" s="4" t="str">
        <x:v>Q3 2026 results are scheduled for November 4. Q3 and Q4 are not reported actuals at this research cutoff.</x:v>
      </x:c>
      <x:c r="F4" s="4" t="str">
        <x:v>Q3 2026 results are scheduled for November 4. Q3 and Q4 are not reported actuals at this research cutoff.</x:v>
      </x:c>
      <x:c r="G4" s="4" t="str">
        <x:v>Q3 2026 results are scheduled for November 4. Q3 and Q4 are not reported actuals at this research cutoff.</x:v>
      </x:c>
      <x:c r="H4" s="4" t="str">
        <x:v>Q3 2026 results are scheduled for November 4. Q3 and Q4 are not reported actuals at this research cutoff.</x:v>
      </x:c>
      <x:c r="I4" s="4" t="str">
        <x:v>Q3 2026 results are scheduled for November 4. Q3 and Q4 are not reported actuals at this research cutoff.</x:v>
      </x:c>
      <x:c r="J4" s="4" t="str">
        <x:v>Q3 2026 results are scheduled for November 4. Q3 and Q4 are not reported actuals at this research cutoff.</x:v>
      </x:c>
      <x:c r="K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34" customHeight="1">
      <x:c r="A8" s="2"/>
      <x:c r="B8" s="2"/>
      <x:c r="C8" s="34" t="str">
        <x:v>Quarter</x:v>
      </x:c>
      <x:c r="D8" s="34" t="str">
        <x:v>Period end</x:v>
      </x:c>
      <x:c r="E8" s="34" t="str">
        <x:v>GAAP R&amp;D</x:v>
      </x:c>
      <x:c r="F8" s="34" t="str">
        <x:v>R&amp;D SBC</x:v>
      </x:c>
      <x:c r="G8" s="34" t="str">
        <x:v>R&amp;D ex-SBC</x:v>
      </x:c>
      <x:c r="H8" s="34" t="str">
        <x:v>Revenue</x:v>
      </x:c>
      <x:c r="I8" s="34" t="str">
        <x:v>Operating income</x:v>
      </x:c>
      <x:c r="J8" s="34" t="str">
        <x:v>Source</x:v>
      </x:c>
      <x:c r="K8" s="2"/>
    </x:row>
    <x:row r="9" ht="23" customHeight="1">
      <x:c r="A9" s="2"/>
      <x:c r="B9" s="2"/>
      <x:c r="C9" s="2" t="str">
        <x:v>Q1 2025</x:v>
      </x:c>
      <x:c r="D9" s="3" t="str">
        <x:v>2025-03-31</x:v>
      </x:c>
      <x:c r="E9" s="8" t="n">
        <x:v>815</x:v>
      </x:c>
      <x:c r="F9" s="8" t="n">
        <x:v>264</x:v>
      </x:c>
      <x:c r="G9" s="35" t="n">
        <x:f>E9-F9</x:f>
        <x:v>551</x:v>
      </x:c>
      <x:c r="H9" s="8" t="n">
        <x:v>11533</x:v>
      </x:c>
      <x:c r="I9" s="8" t="n">
        <x:v>1228</x:v>
      </x:c>
      <x:c r="J9" s="36" t="str">
        <x:v>S1</x:v>
      </x:c>
      <x:c r="K9" s="3"/>
    </x:row>
    <x:row r="10" ht="23" customHeight="1">
      <x:c r="A10" s="2"/>
      <x:c r="B10" s="2"/>
      <x:c r="C10" s="2" t="str">
        <x:v>Q2 2025</x:v>
      </x:c>
      <x:c r="D10" s="3" t="str">
        <x:v>2025-06-30</x:v>
      </x:c>
      <x:c r="E10" s="8" t="n">
        <x:v>840</x:v>
      </x:c>
      <x:c r="F10" s="8" t="n">
        <x:v>284</x:v>
      </x:c>
      <x:c r="G10" s="35" t="n">
        <x:f>E10-F10</x:f>
        <x:v>556</x:v>
      </x:c>
      <x:c r="H10" s="8" t="n">
        <x:v>12651</x:v>
      </x:c>
      <x:c r="I10" s="8" t="n">
        <x:v>1450</x:v>
      </x:c>
      <x:c r="J10" s="36" t="str">
        <x:v>S2</x:v>
      </x:c>
      <x:c r="K10" s="3"/>
    </x:row>
    <x:row r="11" ht="23" customHeight="1">
      <x:c r="A11" s="2"/>
      <x:c r="B11" s="2"/>
      <x:c r="C11" s="2" t="str">
        <x:v>Q3 2025</x:v>
      </x:c>
      <x:c r="D11" s="3" t="str">
        <x:v>2025-09-30</x:v>
      </x:c>
      <x:c r="E11" s="8" t="n">
        <x:v>862</x:v>
      </x:c>
      <x:c r="F11" s="8" t="n">
        <x:v>278</x:v>
      </x:c>
      <x:c r="G11" s="35" t="n">
        <x:f>E11-F11</x:f>
        <x:v>584</x:v>
      </x:c>
      <x:c r="H11" s="8" t="n">
        <x:v>13467</x:v>
      </x:c>
      <x:c r="I11" s="8" t="n">
        <x:v>1113</x:v>
      </x:c>
      <x:c r="J11" s="36" t="str">
        <x:v>S3</x:v>
      </x:c>
      <x:c r="K11" s="3"/>
    </x:row>
    <x:row r="12" ht="23" customHeight="1">
      <x:c r="A12" s="2"/>
      <x:c r="B12" s="2"/>
      <x:c r="C12" s="2" t="str">
        <x:v>Q4 2025</x:v>
      </x:c>
      <x:c r="D12" s="3" t="str">
        <x:v>2025-12-31</x:v>
      </x:c>
      <x:c r="E12" s="8" t="n">
        <x:v>885</x:v>
      </x:c>
      <x:c r="F12" s="35" t="n">
        <x:f>F21-F22</x:f>
        <x:v>275</x:v>
      </x:c>
      <x:c r="G12" s="35" t="n">
        <x:f>E12-F12</x:f>
        <x:v>610</x:v>
      </x:c>
      <x:c r="H12" s="8" t="n">
        <x:v>14366</x:v>
      </x:c>
      <x:c r="I12" s="8" t="n">
        <x:v>1774</x:v>
      </x:c>
      <x:c r="J12" s="36" t="str">
        <x:v>S4 / S5 - S3</x:v>
      </x:c>
      <x:c r="K12" s="3"/>
    </x:row>
    <x:row r="13" ht="23" customHeight="1">
      <x:c r="A13" s="2"/>
      <x:c r="B13" s="2"/>
      <x:c r="C13" s="2" t="str">
        <x:v>Q1 2026</x:v>
      </x:c>
      <x:c r="D13" s="3" t="str">
        <x:v>2026-03-31</x:v>
      </x:c>
      <x:c r="E13" s="8" t="n">
        <x:v>951</x:v>
      </x:c>
      <x:c r="F13" s="8" t="n">
        <x:v>286</x:v>
      </x:c>
      <x:c r="G13" s="35" t="n">
        <x:f>E13-F13</x:f>
        <x:v>665</x:v>
      </x:c>
      <x:c r="H13" s="8" t="n">
        <x:v>13203</x:v>
      </x:c>
      <x:c r="I13" s="8" t="n">
        <x:v>1923</x:v>
      </x:c>
      <x:c r="J13" s="36" t="str">
        <x:v>S1</x:v>
      </x:c>
      <x:c r="K13" s="3"/>
    </x:row>
    <x:row r="14" ht="23" customHeight="1">
      <x:c r="A14" s="2"/>
      <x:c r="B14" s="2"/>
      <x:c r="C14" s="2" t="str">
        <x:v>Q2 2026</x:v>
      </x:c>
      <x:c r="D14" s="3" t="str">
        <x:v>2026-06-30</x:v>
      </x:c>
      <x:c r="E14" s="8" t="n">
        <x:v>1043</x:v>
      </x:c>
      <x:c r="F14" s="8" t="n">
        <x:v>336</x:v>
      </x:c>
      <x:c r="G14" s="35" t="n">
        <x:f>E14-F14</x:f>
        <x:v>707</x:v>
      </x:c>
      <x:c r="H14" s="8" t="n">
        <x:v>14191</x:v>
      </x:c>
      <x:c r="I14" s="8" t="n">
        <x:v>1890</x:v>
      </x:c>
      <x:c r="J14" s="36" t="str">
        <x:v>S2</x:v>
      </x:c>
      <x:c r="K14" s="3"/>
    </x:row>
    <x:row r="15" ht="23" customHeight="1">
      <x:c r="A15" s="2"/>
      <x:c r="B15" s="2"/>
      <x:c r="C15" s="2"/>
      <x:c r="D15" s="3"/>
      <x:c r="E15" s="3"/>
      <x:c r="F15" s="3"/>
      <x:c r="G15" s="3"/>
      <x:c r="H15" s="3"/>
      <x:c r="I15" s="3"/>
      <x:c r="J15" s="3"/>
      <x:c r="K15" s="3"/>
    </x:row>
    <x:row r="16" ht="32" customHeight="1">
      <x:c r="A16" s="2"/>
      <x:c r="B16" s="2"/>
      <x:c r="C16" s="4" t="str">
        <x:v>Q4 2025 SBC = FY SBC less nine-month SBC (F21 - F22). Other Q4 metrics are directly reported in the earnings release.</x:v>
      </x:c>
      <x:c r="D16" s="22" t="str">
        <x:v>Q4 2025 SBC = FY SBC less nine-month SBC (F21 - F22). Other Q4 metrics are directly reported in the earnings release.</x:v>
      </x:c>
      <x:c r="E16" s="22" t="str">
        <x:v>Q4 2025 SBC = FY SBC less nine-month SBC (F21 - F22). Other Q4 metrics are directly reported in the earnings release.</x:v>
      </x:c>
      <x:c r="F16" s="22" t="str">
        <x:v>Q4 2025 SBC = FY SBC less nine-month SBC (F21 - F22). Other Q4 metrics are directly reported in the earnings release.</x:v>
      </x:c>
      <x:c r="G16" s="22" t="str">
        <x:v>Q4 2025 SBC = FY SBC less nine-month SBC (F21 - F22). Other Q4 metrics are directly reported in the earnings release.</x:v>
      </x:c>
      <x:c r="H16" s="22" t="str">
        <x:v>Q4 2025 SBC = FY SBC less nine-month SBC (F21 - F22). Other Q4 metrics are directly reported in the earnings release.</x:v>
      </x:c>
      <x:c r="I16" s="22" t="str">
        <x:v>Q4 2025 SBC = FY SBC less nine-month SBC (F21 - F22). Other Q4 metrics are directly reported in the earnings release.</x:v>
      </x:c>
      <x:c r="J16" s="22" t="str">
        <x:v>Q4 2025 SBC = FY SBC less nine-month SBC (F21 - F22). Other Q4 metrics are directly reported in the earnings release.</x:v>
      </x:c>
      <x:c r="K16" s="3"/>
    </x:row>
    <x:row r="17" ht="23" customHeight="1">
      <x:c r="A17" s="2"/>
      <x:c r="B17" s="2"/>
      <x:c r="C17" s="2"/>
      <x:c r="D17" s="3"/>
      <x:c r="E17" s="3"/>
      <x:c r="F17" s="3"/>
      <x:c r="G17" s="3"/>
      <x:c r="H17" s="3"/>
      <x:c r="I17" s="3"/>
      <x:c r="J17" s="3"/>
      <x:c r="K17" s="3"/>
    </x:row>
    <x:row r="18" ht="23" customHeight="1">
      <x:c r="A18" s="2"/>
      <x:c r="B18" s="2"/>
      <x:c r="C18" s="2"/>
      <x:c r="D18" s="3"/>
      <x:c r="E18" s="3"/>
      <x:c r="F18" s="3"/>
      <x:c r="G18" s="3"/>
      <x:c r="H18" s="3"/>
      <x:c r="I18" s="3"/>
      <x:c r="J18" s="3"/>
      <x:c r="K18" s="3"/>
    </x:row>
    <x:row r="19" ht="23" customHeight="1">
      <x:c r="A19" s="2"/>
      <x:c r="B19" s="2"/>
      <x:c r="C19" s="2"/>
      <x:c r="D19" s="3"/>
      <x:c r="E19" s="3"/>
      <x:c r="F19" s="3"/>
      <x:c r="G19" s="3"/>
      <x:c r="H19" s="3"/>
      <x:c r="I19" s="3"/>
      <x:c r="J19" s="3"/>
      <x:c r="K19" s="3"/>
    </x:row>
    <x:row r="20" ht="34" customHeight="1">
      <x:c r="A20" s="2"/>
      <x:c r="B20" s="2"/>
      <x:c r="C20" s="34" t="str">
        <x:v>Reported control</x:v>
      </x:c>
      <x:c r="D20" s="23" t="str">
        <x:v>Period</x:v>
      </x:c>
      <x:c r="E20" s="23" t="str">
        <x:v>GAAP R&amp;D</x:v>
      </x:c>
      <x:c r="F20" s="23" t="str">
        <x:v>R&amp;D SBC</x:v>
      </x:c>
      <x:c r="G20" s="23" t="str">
        <x:v>Ex-SBC</x:v>
      </x:c>
      <x:c r="H20" s="23" t="str">
        <x:v>Revenue</x:v>
      </x:c>
      <x:c r="I20" s="23" t="str">
        <x:v>Operating income</x:v>
      </x:c>
      <x:c r="J20" s="23" t="str">
        <x:v>Source</x:v>
      </x:c>
      <x:c r="K20" s="3"/>
    </x:row>
    <x:row r="21" ht="23" customHeight="1">
      <x:c r="A21" s="2"/>
      <x:c r="B21" s="2"/>
      <x:c r="C21" s="2" t="str">
        <x:v>FY 2025</x:v>
      </x:c>
      <x:c r="D21" s="3" t="str">
        <x:v>12 months</x:v>
      </x:c>
      <x:c r="E21" s="8" t="n">
        <x:v>3402</x:v>
      </x:c>
      <x:c r="F21" s="8" t="n">
        <x:v>1101</x:v>
      </x:c>
      <x:c r="G21" s="35" t="n">
        <x:f>E21-F21</x:f>
        <x:v>2301</x:v>
      </x:c>
      <x:c r="H21" s="8" t="n">
        <x:v>52017</x:v>
      </x:c>
      <x:c r="I21" s="8" t="n">
        <x:v>5565</x:v>
      </x:c>
      <x:c r="J21" s="3" t="str">
        <x:v>S4 / S5</x:v>
      </x:c>
      <x:c r="K21" s="3"/>
    </x:row>
    <x:row r="22" ht="23" customHeight="1">
      <x:c r="A22" s="2"/>
      <x:c r="B22" s="2"/>
      <x:c r="C22" s="2" t="str">
        <x:v>9M 2025</x:v>
      </x:c>
      <x:c r="D22" s="3" t="str">
        <x:v>9 months</x:v>
      </x:c>
      <x:c r="E22" s="8" t="n">
        <x:v>2517</x:v>
      </x:c>
      <x:c r="F22" s="8" t="n">
        <x:v>826</x:v>
      </x:c>
      <x:c r="G22" s="35" t="n">
        <x:f>E22-F22</x:f>
        <x:v>1691</x:v>
      </x:c>
      <x:c r="H22" s="8" t="n">
        <x:v>37651</x:v>
      </x:c>
      <x:c r="I22" s="8" t="n">
        <x:v>3791</x:v>
      </x:c>
      <x:c r="J22" s="3" t="str">
        <x:v>S3</x:v>
      </x:c>
      <x:c r="K22" s="3"/>
    </x:row>
    <x:row r="23" ht="23" customHeight="1">
      <x:c r="A23" s="2"/>
      <x:c r="B23" s="2"/>
      <x:c r="C23" s="2" t="str">
        <x:v>H1 2026</x:v>
      </x:c>
      <x:c r="D23" s="3" t="str">
        <x:v>6 months</x:v>
      </x:c>
      <x:c r="E23" s="8" t="n">
        <x:v>1994</x:v>
      </x:c>
      <x:c r="F23" s="8" t="n">
        <x:v>622</x:v>
      </x:c>
      <x:c r="G23" s="35" t="n">
        <x:f>E23-F23</x:f>
        <x:v>1372</x:v>
      </x:c>
      <x:c r="H23" s="8" t="n">
        <x:v>27394</x:v>
      </x:c>
      <x:c r="I23" s="8" t="n">
        <x:v>3813</x:v>
      </x:c>
      <x:c r="J23" s="3" t="str">
        <x:v>S2</x:v>
      </x:c>
      <x:c r="K23" s="3"/>
    </x:row>
    <x:row r="24" ht="23" customHeight="1">
      <x:c r="A24" s="2"/>
      <x:c r="B24" s="2"/>
      <x:c r="C24" s="2"/>
      <x:c r="D24" s="3"/>
      <x:c r="E24" s="3"/>
      <x:c r="F24" s="3"/>
      <x:c r="G24" s="3"/>
      <x:c r="H24" s="3"/>
      <x:c r="I24" s="3"/>
      <x:c r="J24" s="3"/>
      <x:c r="K24" s="3"/>
    </x:row>
    <x:row r="25" ht="23" customHeight="1">
      <x:c r="A25" s="2"/>
      <x:c r="B25" s="2"/>
      <x:c r="C25" s="2"/>
      <x:c r="D25" s="3"/>
      <x:c r="E25" s="3"/>
      <x:c r="F25" s="3"/>
      <x:c r="G25" s="3"/>
      <x:c r="H25" s="3"/>
      <x:c r="I25" s="3"/>
      <x:c r="J25" s="3"/>
      <x:c r="K25" s="3"/>
    </x:row>
    <x:row r="26" ht="23" customHeight="1">
      <x:c r="A26" s="2"/>
      <x:c r="B26" s="2"/>
      <x:c r="C26" s="2" t="str">
        <x:v>RECONCILIATION | zero = pass</x:v>
      </x:c>
      <x:c r="D26" s="3"/>
      <x:c r="E26" s="3"/>
      <x:c r="F26" s="3"/>
      <x:c r="G26" s="3"/>
      <x:c r="H26" s="3"/>
      <x:c r="I26" s="3"/>
      <x:c r="J26" s="3"/>
      <x:c r="K26" s="3"/>
    </x:row>
    <x:row r="27" ht="23" customHeight="1">
      <x:c r="A27" s="2"/>
      <x:c r="B27" s="2"/>
      <x:c r="C27" s="2" t="str">
        <x:v>FY 2025 difference</x:v>
      </x:c>
      <x:c r="D27" s="3"/>
      <x:c r="E27" s="3" t="n">
        <x:f>SUM(E9:E12)-E21</x:f>
        <x:v>0</x:v>
      </x:c>
      <x:c r="F27" s="3" t="n">
        <x:f>SUM(F9:F12)-F21</x:f>
        <x:v>0</x:v>
      </x:c>
      <x:c r="G27" s="3" t="n">
        <x:f>SUM(G9:G12)-G21</x:f>
        <x:v>0</x:v>
      </x:c>
      <x:c r="H27" s="3" t="n">
        <x:f>SUM(H9:H12)-H21</x:f>
        <x:v>0</x:v>
      </x:c>
      <x:c r="I27" s="3" t="n">
        <x:f>SUM(I9:I12)-I21</x:f>
        <x:v>0</x:v>
      </x:c>
      <x:c r="J27" s="3"/>
      <x:c r="K27" s="3"/>
    </x:row>
    <x:row r="28" ht="23" customHeight="1">
      <x:c r="A28" s="2"/>
      <x:c r="B28" s="2"/>
      <x:c r="C28" s="2" t="str">
        <x:v>H1 2026 difference</x:v>
      </x:c>
      <x:c r="D28" s="3"/>
      <x:c r="E28" s="3" t="n">
        <x:f>SUM(E13:E14)-E23</x:f>
        <x:v>0</x:v>
      </x:c>
      <x:c r="F28" s="3" t="n">
        <x:f>SUM(F13:F14)-F23</x:f>
        <x:v>0</x:v>
      </x:c>
      <x:c r="G28" s="3" t="n">
        <x:f>SUM(G13:G14)-G23</x:f>
        <x:v>0</x:v>
      </x:c>
      <x:c r="H28" s="3" t="n">
        <x:f>SUM(H13:H14)-H23</x:f>
        <x:v>0</x:v>
      </x:c>
      <x:c r="I28" s="3" t="n">
        <x:f>SUM(I13:I14)-I23</x:f>
        <x:v>0</x:v>
      </x:c>
      <x:c r="J28" s="3"/>
      <x:c r="K28" s="3"/>
    </x:row>
    <x:row r="29" ht="23" customHeight="1">
      <x:c r="A29" s="2"/>
      <x:c r="B29" s="2"/>
      <x:c r="C29" s="2" t="str">
        <x:v>9M 2025 difference</x:v>
      </x:c>
      <x:c r="D29" s="3"/>
      <x:c r="E29" s="3" t="n">
        <x:f>SUM(E9:E11)-E22</x:f>
        <x:v>0</x:v>
      </x:c>
      <x:c r="F29" s="3" t="n">
        <x:f>SUM(F9:F11)-F22</x:f>
        <x:v>0</x:v>
      </x:c>
      <x:c r="G29" s="3" t="n">
        <x:f>SUM(G9:G11)-G22</x:f>
        <x:v>0</x:v>
      </x:c>
      <x:c r="H29" s="3" t="n">
        <x:f>SUM(H9:H11)-H22</x:f>
        <x:v>0</x:v>
      </x:c>
      <x:c r="I29" s="3" t="n">
        <x:f>SUM(I9:I11)-I22</x:f>
        <x:v>0</x:v>
      </x:c>
      <x:c r="J29" s="3"/>
      <x:c r="K29" s="3"/>
    </x:row>
    <x:row r="30" ht="36" customHeight="1">
      <x:c r="A30" s="2"/>
      <x:c r="B30" s="2"/>
      <x:c r="C30" s="4" t="str">
        <x:v>Source discrepancy | Q1 2026 narrative says SBC rose $23M. Its tables show $286M - $264M = $22M. Table amounts are retained.</x:v>
      </x:c>
      <x:c r="D30" s="22" t="str">
        <x:v>Source discrepancy | Q1 2026 narrative says SBC rose $23M. Its tables show $286M - $264M = $22M. Table amounts are retained.</x:v>
      </x:c>
      <x:c r="E30" s="22" t="str">
        <x:v>Source discrepancy | Q1 2026 narrative says SBC rose $23M. Its tables show $286M - $264M = $22M. Table amounts are retained.</x:v>
      </x:c>
      <x:c r="F30" s="22" t="str">
        <x:v>Source discrepancy | Q1 2026 narrative says SBC rose $23M. Its tables show $286M - $264M = $22M. Table amounts are retained.</x:v>
      </x:c>
      <x:c r="G30" s="22" t="str">
        <x:v>Source discrepancy | Q1 2026 narrative says SBC rose $23M. Its tables show $286M - $264M = $22M. Table amounts are retained.</x:v>
      </x:c>
      <x:c r="H30" s="22" t="str">
        <x:v>Source discrepancy | Q1 2026 narrative says SBC rose $23M. Its tables show $286M - $264M = $22M. Table amounts are retained.</x:v>
      </x:c>
      <x:c r="I30" s="22" t="str">
        <x:v>Source discrepancy | Q1 2026 narrative says SBC rose $23M. Its tables show $286M - $264M = $22M. Table amounts are retained.</x:v>
      </x:c>
      <x:c r="J30" s="22" t="str">
        <x:v>Source discrepancy | Q1 2026 narrative says SBC rose $23M. Its tables show $286M - $264M = $22M. Table amounts are retained.</x:v>
      </x:c>
      <x:c r="K30" s="3"/>
    </x:row>
    <x:row r="31" ht="23" customHeight="1">
      <x:c r="A31" s="2"/>
      <x:c r="B31" s="2"/>
      <x:c r="C31" s="2"/>
      <x:c r="D31" s="3"/>
      <x:c r="E31" s="3"/>
      <x:c r="F31" s="3"/>
      <x:c r="G31" s="3"/>
      <x:c r="H31" s="3"/>
      <x:c r="I31" s="3"/>
      <x:c r="J31" s="3"/>
      <x:c r="K31" s="3"/>
    </x:row>
    <x:row r="32" ht="36" customHeight="1">
      <x:c r="A32" s="2"/>
      <x:c r="B32" s="2"/>
      <x:c r="C32" s="4" t="str">
        <x:v>Non-SBC is R&amp;D minus R&amp;D stock compensation. It includes other expenses and must not be labeled cash costs, salaries, or headcount.</x:v>
      </x:c>
      <x:c r="D32" s="22" t="str">
        <x:v>Non-SBC is R&amp;D minus R&amp;D stock compensation. It includes other expenses and must not be labeled cash costs, salaries, or headcount.</x:v>
      </x:c>
      <x:c r="E32" s="22" t="str">
        <x:v>Non-SBC is R&amp;D minus R&amp;D stock compensation. It includes other expenses and must not be labeled cash costs, salaries, or headcount.</x:v>
      </x:c>
      <x:c r="F32" s="22" t="str">
        <x:v>Non-SBC is R&amp;D minus R&amp;D stock compensation. It includes other expenses and must not be labeled cash costs, salaries, or headcount.</x:v>
      </x:c>
      <x:c r="G32" s="22" t="str">
        <x:v>Non-SBC is R&amp;D minus R&amp;D stock compensation. It includes other expenses and must not be labeled cash costs, salaries, or headcount.</x:v>
      </x:c>
      <x:c r="H32" s="22" t="str">
        <x:v>Non-SBC is R&amp;D minus R&amp;D stock compensation. It includes other expenses and must not be labeled cash costs, salaries, or headcount.</x:v>
      </x:c>
      <x:c r="I32" s="22" t="str">
        <x:v>Non-SBC is R&amp;D minus R&amp;D stock compensation. It includes other expenses and must not be labeled cash costs, salaries, or headcount.</x:v>
      </x:c>
      <x:c r="J32" s="22" t="str">
        <x:v>Non-SBC is R&amp;D minus R&amp;D stock compensation. It includes other expenses and must not be labeled cash costs, salaries, or headcount.</x:v>
      </x:c>
      <x:c r="K32" s="3"/>
    </x:row>
    <x:row r="33" ht="23" customHeight="1">
      <x:c r="A33" s="2"/>
      <x:c r="B33" s="2"/>
      <x:c r="C33" s="2"/>
      <x:c r="D33" s="3"/>
      <x:c r="E33" s="3"/>
      <x:c r="F33" s="3"/>
      <x:c r="G33" s="3"/>
      <x:c r="H33" s="3"/>
      <x:c r="I33" s="3"/>
      <x:c r="J33" s="3"/>
      <x:c r="K33" s="3"/>
    </x:row>
    <x:row r="34" ht="23" customHeight="1">
      <x:c r="A34" s="2"/>
      <x:c r="B34" s="2"/>
      <x:c r="C34" s="2"/>
      <x:c r="D34" s="3"/>
      <x:c r="E34" s="3"/>
      <x:c r="F34" s="3"/>
      <x:c r="G34" s="3"/>
      <x:c r="H34" s="3"/>
      <x:c r="I34" s="3"/>
      <x:c r="J34" s="3"/>
      <x:c r="K34" s="3"/>
    </x:row>
    <x:row r="35" ht="26" customHeight="1">
      <x:c r="A35" s="2"/>
      <x:c r="B35" s="2"/>
      <x:c r="C35" s="2" t="str">
        <x:v>S1</x:v>
      </x:c>
      <x:c r="D35" s="22" t="str">
        <x:v>Q1 2026 10-Q | operations p.5; R&amp;D SBC p.20</x:v>
      </x:c>
      <x:c r="E35" s="22" t="str">
        <x:v>Q1 2026 10-Q | operations p.5; R&amp;D SBC p.20</x:v>
      </x:c>
      <x:c r="F35" s="22" t="str">
        <x:v>Q1 2026 10-Q | operations p.5; R&amp;D SBC p.20</x:v>
      </x:c>
      <x:c r="G35" s="22" t="str">
        <x:v>Q1 2026 10-Q | operations p.5; R&amp;D SBC p.20</x:v>
      </x:c>
      <x:c r="H35" s="22" t="str">
        <x:v>Q1 2026 10-Q | operations p.5; R&amp;D SBC p.20</x:v>
      </x:c>
      <x:c r="I35" s="22" t="str">
        <x:v>Q1 2026 10-Q | operations p.5; R&amp;D SBC p.20</x:v>
      </x:c>
      <x:c r="J35" s="22" t="str">
        <x:v>Q1 2026 10-Q | operations p.5; R&amp;D SBC p.20</x:v>
      </x:c>
      <x:c r="K35" s="3"/>
    </x:row>
    <x:row r="36" ht="38" customHeight="1">
      <x:c r="A36" s="2"/>
      <x:c r="B36" s="2"/>
      <x:c r="C36" s="37" t="str">
        <x:v>https://www.sec.gov/Archives/edgar/data/1543151/000154315126000022/uber-20260331.htm</x:v>
      </x:c>
      <x:c r="D36" s="38" t="str">
        <x:v>https://www.sec.gov/Archives/edgar/data/1543151/000154315126000022/uber-20260331.htm</x:v>
      </x:c>
      <x:c r="E36" s="38" t="str">
        <x:v>https://www.sec.gov/Archives/edgar/data/1543151/000154315126000022/uber-20260331.htm</x:v>
      </x:c>
      <x:c r="F36" s="38" t="str">
        <x:v>https://www.sec.gov/Archives/edgar/data/1543151/000154315126000022/uber-20260331.htm</x:v>
      </x:c>
      <x:c r="G36" s="38" t="str">
        <x:v>https://www.sec.gov/Archives/edgar/data/1543151/000154315126000022/uber-20260331.htm</x:v>
      </x:c>
      <x:c r="H36" s="38" t="str">
        <x:v>https://www.sec.gov/Archives/edgar/data/1543151/000154315126000022/uber-20260331.htm</x:v>
      </x:c>
      <x:c r="I36" s="38" t="str">
        <x:v>https://www.sec.gov/Archives/edgar/data/1543151/000154315126000022/uber-20260331.htm</x:v>
      </x:c>
      <x:c r="J36" s="38" t="str">
        <x:v>https://www.sec.gov/Archives/edgar/data/1543151/000154315126000022/uber-20260331.htm</x:v>
      </x:c>
      <x:c r="K36" s="3"/>
    </x:row>
    <x:row r="37" ht="23" customHeight="1">
      <x:c r="A37" s="2"/>
      <x:c r="B37" s="2"/>
      <x:c r="C37" s="2"/>
      <x:c r="D37" s="3"/>
      <x:c r="E37" s="3"/>
      <x:c r="F37" s="3"/>
      <x:c r="G37" s="3"/>
      <x:c r="H37" s="3"/>
      <x:c r="I37" s="3"/>
      <x:c r="J37" s="3"/>
      <x:c r="K37" s="3"/>
    </x:row>
    <x:row r="38" ht="26" customHeight="1">
      <x:c r="A38" s="2"/>
      <x:c r="B38" s="2"/>
      <x:c r="C38" s="2" t="str">
        <x:v>S2</x:v>
      </x:c>
      <x:c r="D38" s="22" t="str">
        <x:v>Q2 2026 10-Q | operations p.5; R&amp;D SBC p.23; cloud p.46</x:v>
      </x:c>
      <x:c r="E38" s="22" t="str">
        <x:v>Q2 2026 10-Q | operations p.5; R&amp;D SBC p.23; cloud p.46</x:v>
      </x:c>
      <x:c r="F38" s="22" t="str">
        <x:v>Q2 2026 10-Q | operations p.5; R&amp;D SBC p.23; cloud p.46</x:v>
      </x:c>
      <x:c r="G38" s="22" t="str">
        <x:v>Q2 2026 10-Q | operations p.5; R&amp;D SBC p.23; cloud p.46</x:v>
      </x:c>
      <x:c r="H38" s="22" t="str">
        <x:v>Q2 2026 10-Q | operations p.5; R&amp;D SBC p.23; cloud p.46</x:v>
      </x:c>
      <x:c r="I38" s="22" t="str">
        <x:v>Q2 2026 10-Q | operations p.5; R&amp;D SBC p.23; cloud p.46</x:v>
      </x:c>
      <x:c r="J38" s="22" t="str">
        <x:v>Q2 2026 10-Q | operations p.5; R&amp;D SBC p.23; cloud p.46</x:v>
      </x:c>
      <x:c r="K38" s="3"/>
    </x:row>
    <x:row r="39" ht="38" customHeight="1">
      <x:c r="A39" s="2"/>
      <x:c r="B39" s="2"/>
      <x:c r="C39" s="37" t="str">
        <x:v>https://www.sec.gov/Archives/edgar/data/1543151/000154315126000032/uber-20260630.htm</x:v>
      </x:c>
      <x:c r="D39" s="38" t="str">
        <x:v>https://www.sec.gov/Archives/edgar/data/1543151/000154315126000032/uber-20260630.htm</x:v>
      </x:c>
      <x:c r="E39" s="38" t="str">
        <x:v>https://www.sec.gov/Archives/edgar/data/1543151/000154315126000032/uber-20260630.htm</x:v>
      </x:c>
      <x:c r="F39" s="38" t="str">
        <x:v>https://www.sec.gov/Archives/edgar/data/1543151/000154315126000032/uber-20260630.htm</x:v>
      </x:c>
      <x:c r="G39" s="38" t="str">
        <x:v>https://www.sec.gov/Archives/edgar/data/1543151/000154315126000032/uber-20260630.htm</x:v>
      </x:c>
      <x:c r="H39" s="38" t="str">
        <x:v>https://www.sec.gov/Archives/edgar/data/1543151/000154315126000032/uber-20260630.htm</x:v>
      </x:c>
      <x:c r="I39" s="38" t="str">
        <x:v>https://www.sec.gov/Archives/edgar/data/1543151/000154315126000032/uber-20260630.htm</x:v>
      </x:c>
      <x:c r="J39" s="38" t="str">
        <x:v>https://www.sec.gov/Archives/edgar/data/1543151/000154315126000032/uber-20260630.htm</x:v>
      </x:c>
      <x:c r="K39" s="3"/>
    </x:row>
    <x:row r="40" ht="23" customHeight="1">
      <x:c r="A40" s="2"/>
      <x:c r="B40" s="2"/>
      <x:c r="C40" s="2"/>
      <x:c r="D40" s="3"/>
      <x:c r="E40" s="3"/>
      <x:c r="F40" s="3"/>
      <x:c r="G40" s="3"/>
      <x:c r="H40" s="3"/>
      <x:c r="I40" s="3"/>
      <x:c r="J40" s="3"/>
      <x:c r="K40" s="3"/>
    </x:row>
    <x:row r="41" ht="26" customHeight="1">
      <x:c r="A41" s="2"/>
      <x:c r="B41" s="2"/>
      <x:c r="C41" s="2" t="str">
        <x:v>S3</x:v>
      </x:c>
      <x:c r="D41" s="22" t="str">
        <x:v>Q3 2025 10-Q | operations p.5; R&amp;D SBC p.24</x:v>
      </x:c>
      <x:c r="E41" s="22" t="str">
        <x:v>Q3 2025 10-Q | operations p.5; R&amp;D SBC p.24</x:v>
      </x:c>
      <x:c r="F41" s="22" t="str">
        <x:v>Q3 2025 10-Q | operations p.5; R&amp;D SBC p.24</x:v>
      </x:c>
      <x:c r="G41" s="22" t="str">
        <x:v>Q3 2025 10-Q | operations p.5; R&amp;D SBC p.24</x:v>
      </x:c>
      <x:c r="H41" s="22" t="str">
        <x:v>Q3 2025 10-Q | operations p.5; R&amp;D SBC p.24</x:v>
      </x:c>
      <x:c r="I41" s="22" t="str">
        <x:v>Q3 2025 10-Q | operations p.5; R&amp;D SBC p.24</x:v>
      </x:c>
      <x:c r="J41" s="22" t="str">
        <x:v>Q3 2025 10-Q | operations p.5; R&amp;D SBC p.24</x:v>
      </x:c>
      <x:c r="K41" s="3"/>
    </x:row>
    <x:row r="42" ht="38" customHeight="1">
      <x:c r="A42" s="2"/>
      <x:c r="B42" s="2"/>
      <x:c r="C42" s="37" t="str">
        <x:v>https://www.sec.gov/Archives/edgar/data/1543151/000154315125000033/uber-20250930.htm</x:v>
      </x:c>
      <x:c r="D42" s="38" t="str">
        <x:v>https://www.sec.gov/Archives/edgar/data/1543151/000154315125000033/uber-20250930.htm</x:v>
      </x:c>
      <x:c r="E42" s="38" t="str">
        <x:v>https://www.sec.gov/Archives/edgar/data/1543151/000154315125000033/uber-20250930.htm</x:v>
      </x:c>
      <x:c r="F42" s="38" t="str">
        <x:v>https://www.sec.gov/Archives/edgar/data/1543151/000154315125000033/uber-20250930.htm</x:v>
      </x:c>
      <x:c r="G42" s="38" t="str">
        <x:v>https://www.sec.gov/Archives/edgar/data/1543151/000154315125000033/uber-20250930.htm</x:v>
      </x:c>
      <x:c r="H42" s="38" t="str">
        <x:v>https://www.sec.gov/Archives/edgar/data/1543151/000154315125000033/uber-20250930.htm</x:v>
      </x:c>
      <x:c r="I42" s="38" t="str">
        <x:v>https://www.sec.gov/Archives/edgar/data/1543151/000154315125000033/uber-20250930.htm</x:v>
      </x:c>
      <x:c r="J42" s="38" t="str">
        <x:v>https://www.sec.gov/Archives/edgar/data/1543151/000154315125000033/uber-20250930.htm</x:v>
      </x:c>
      <x:c r="K42" s="3"/>
    </x:row>
    <x:row r="43" ht="23" customHeight="1">
      <x:c r="A43" s="2"/>
      <x:c r="B43" s="2"/>
      <x:c r="C43" s="2"/>
      <x:c r="D43" s="3"/>
      <x:c r="E43" s="3"/>
      <x:c r="F43" s="3"/>
      <x:c r="G43" s="3"/>
      <x:c r="H43" s="3"/>
      <x:c r="I43" s="3"/>
      <x:c r="J43" s="3"/>
      <x:c r="K43" s="3"/>
    </x:row>
    <x:row r="44" ht="26" customHeight="1">
      <x:c r="A44" s="2"/>
      <x:c r="B44" s="2"/>
      <x:c r="C44" s="2" t="str">
        <x:v>S4</x:v>
      </x:c>
      <x:c r="D44" s="22" t="str">
        <x:v>FY 2025 earnings release | quarterly and annual operations p.8</x:v>
      </x:c>
      <x:c r="E44" s="22" t="str">
        <x:v>FY 2025 earnings release | quarterly and annual operations p.8</x:v>
      </x:c>
      <x:c r="F44" s="22" t="str">
        <x:v>FY 2025 earnings release | quarterly and annual operations p.8</x:v>
      </x:c>
      <x:c r="G44" s="22" t="str">
        <x:v>FY 2025 earnings release | quarterly and annual operations p.8</x:v>
      </x:c>
      <x:c r="H44" s="22" t="str">
        <x:v>FY 2025 earnings release | quarterly and annual operations p.8</x:v>
      </x:c>
      <x:c r="I44" s="22" t="str">
        <x:v>FY 2025 earnings release | quarterly and annual operations p.8</x:v>
      </x:c>
      <x:c r="J44" s="22" t="str">
        <x:v>FY 2025 earnings release | quarterly and annual operations p.8</x:v>
      </x:c>
      <x:c r="K44" s="3"/>
    </x:row>
    <x:row r="45" ht="38" customHeight="1">
      <x:c r="A45" s="2"/>
      <x:c r="B45" s="2"/>
      <x:c r="C45" s="37" t="str">
        <x:v>https://www.sec.gov/Archives/edgar/data/1543151/000154315126000011/uberq425earningspressrelea.htm</x:v>
      </x:c>
      <x:c r="D45" s="38" t="str">
        <x:v>https://www.sec.gov/Archives/edgar/data/1543151/000154315126000011/uberq425earningspressrelea.htm</x:v>
      </x:c>
      <x:c r="E45" s="38" t="str">
        <x:v>https://www.sec.gov/Archives/edgar/data/1543151/000154315126000011/uberq425earningspressrelea.htm</x:v>
      </x:c>
      <x:c r="F45" s="38" t="str">
        <x:v>https://www.sec.gov/Archives/edgar/data/1543151/000154315126000011/uberq425earningspressrelea.htm</x:v>
      </x:c>
      <x:c r="G45" s="38" t="str">
        <x:v>https://www.sec.gov/Archives/edgar/data/1543151/000154315126000011/uberq425earningspressrelea.htm</x:v>
      </x:c>
      <x:c r="H45" s="38" t="str">
        <x:v>https://www.sec.gov/Archives/edgar/data/1543151/000154315126000011/uberq425earningspressrelea.htm</x:v>
      </x:c>
      <x:c r="I45" s="38" t="str">
        <x:v>https://www.sec.gov/Archives/edgar/data/1543151/000154315126000011/uberq425earningspressrelea.htm</x:v>
      </x:c>
      <x:c r="J45" s="38" t="str">
        <x:v>https://www.sec.gov/Archives/edgar/data/1543151/000154315126000011/uberq425earningspressrelea.htm</x:v>
      </x:c>
      <x:c r="K45" s="3"/>
    </x:row>
    <x:row r="46" ht="23" customHeight="1">
      <x:c r="A46" s="2"/>
      <x:c r="B46" s="2"/>
      <x:c r="C46" s="2"/>
      <x:c r="D46" s="3"/>
      <x:c r="E46" s="3"/>
      <x:c r="F46" s="3"/>
      <x:c r="G46" s="3"/>
      <x:c r="H46" s="3"/>
      <x:c r="I46" s="3"/>
      <x:c r="J46" s="3"/>
      <x:c r="K46" s="3"/>
    </x:row>
    <x:row r="47" ht="26" customHeight="1">
      <x:c r="A47" s="2"/>
      <x:c r="B47" s="2"/>
      <x:c r="C47" s="2" t="str">
        <x:v>S5</x:v>
      </x:c>
      <x:c r="D47" s="22" t="str">
        <x:v>FY 2025 10-K | R&amp;D SBC p.107; human capital p.7</x:v>
      </x:c>
      <x:c r="E47" s="22" t="str">
        <x:v>FY 2025 10-K | R&amp;D SBC p.107; human capital p.7</x:v>
      </x:c>
      <x:c r="F47" s="22" t="str">
        <x:v>FY 2025 10-K | R&amp;D SBC p.107; human capital p.7</x:v>
      </x:c>
      <x:c r="G47" s="22" t="str">
        <x:v>FY 2025 10-K | R&amp;D SBC p.107; human capital p.7</x:v>
      </x:c>
      <x:c r="H47" s="22" t="str">
        <x:v>FY 2025 10-K | R&amp;D SBC p.107; human capital p.7</x:v>
      </x:c>
      <x:c r="I47" s="22" t="str">
        <x:v>FY 2025 10-K | R&amp;D SBC p.107; human capital p.7</x:v>
      </x:c>
      <x:c r="J47" s="22" t="str">
        <x:v>FY 2025 10-K | R&amp;D SBC p.107; human capital p.7</x:v>
      </x:c>
      <x:c r="K47" s="3"/>
    </x:row>
    <x:row r="48" ht="38" customHeight="1">
      <x:c r="A48" s="2"/>
      <x:c r="B48" s="2"/>
      <x:c r="C48" s="37" t="str">
        <x:v>https://www.sec.gov/Archives/edgar/data/1543151/000154315126000015/uber-20251231.htm</x:v>
      </x:c>
      <x:c r="D48" s="38" t="str">
        <x:v>https://www.sec.gov/Archives/edgar/data/1543151/000154315126000015/uber-20251231.htm</x:v>
      </x:c>
      <x:c r="E48" s="38" t="str">
        <x:v>https://www.sec.gov/Archives/edgar/data/1543151/000154315126000015/uber-20251231.htm</x:v>
      </x:c>
      <x:c r="F48" s="38" t="str">
        <x:v>https://www.sec.gov/Archives/edgar/data/1543151/000154315126000015/uber-20251231.htm</x:v>
      </x:c>
      <x:c r="G48" s="38" t="str">
        <x:v>https://www.sec.gov/Archives/edgar/data/1543151/000154315126000015/uber-20251231.htm</x:v>
      </x:c>
      <x:c r="H48" s="38" t="str">
        <x:v>https://www.sec.gov/Archives/edgar/data/1543151/000154315126000015/uber-20251231.htm</x:v>
      </x:c>
      <x:c r="I48" s="38" t="str">
        <x:v>https://www.sec.gov/Archives/edgar/data/1543151/000154315126000015/uber-20251231.htm</x:v>
      </x:c>
      <x:c r="J48" s="38" t="str">
        <x:v>https://www.sec.gov/Archives/edgar/data/1543151/000154315126000015/uber-20251231.htm</x:v>
      </x:c>
      <x:c r="K48" s="3"/>
    </x:row>
    <x:row r="49" ht="23" customHeight="1">
      <x:c r="A49" s="2"/>
      <x:c r="B49" s="2"/>
      <x:c r="C49" s="2"/>
      <x:c r="D49" s="3"/>
      <x:c r="E49" s="3"/>
      <x:c r="F49" s="3"/>
      <x:c r="G49" s="3"/>
      <x:c r="H49" s="3"/>
      <x:c r="I49" s="3"/>
      <x:c r="J49" s="3"/>
      <x:c r="K49" s="3"/>
    </x:row>
    <x:row r="50" ht="26" customHeight="1">
      <x:c r="A50" s="2"/>
      <x:c r="B50" s="2"/>
      <x:c r="C50" s="2" t="str">
        <x:v>S6</x:v>
      </x:c>
      <x:c r="D50" s="22" t="str">
        <x:v>October 5 announcement | Q3 results scheduled November 4, 2026</x:v>
      </x:c>
      <x:c r="E50" s="22" t="str">
        <x:v>October 5 announcement | Q3 results scheduled November 4, 2026</x:v>
      </x:c>
      <x:c r="F50" s="22" t="str">
        <x:v>October 5 announcement | Q3 results scheduled November 4, 2026</x:v>
      </x:c>
      <x:c r="G50" s="22" t="str">
        <x:v>October 5 announcement | Q3 results scheduled November 4, 2026</x:v>
      </x:c>
      <x:c r="H50" s="22" t="str">
        <x:v>October 5 announcement | Q3 results scheduled November 4, 2026</x:v>
      </x:c>
      <x:c r="I50" s="22" t="str">
        <x:v>October 5 announcement | Q3 results scheduled November 4, 2026</x:v>
      </x:c>
      <x:c r="J50" s="22" t="str">
        <x:v>October 5 announcement | Q3 results scheduled November 4, 2026</x:v>
      </x:c>
      <x:c r="K50" s="3"/>
    </x:row>
    <x:row r="51" ht="38" customHeight="1">
      <x:c r="A51" s="2"/>
      <x:c r="B51" s="2"/>
      <x:c r="C51" s="37" t="str">
        <x:v>https://investor.uber.com/news-events/news/press-release-details/2026/Uber-Announces-Date-of-Third-Quarter-2026-Results-Conference-Call/default.aspx</x:v>
      </x:c>
      <x:c r="D51" s="38" t="str">
        <x:v>https://investor.uber.com/news-events/news/press-release-details/2026/Uber-Announces-Date-of-Third-Quarter-2026-Results-Conference-Call/default.aspx</x:v>
      </x:c>
      <x:c r="E51" s="38" t="str">
        <x:v>https://investor.uber.com/news-events/news/press-release-details/2026/Uber-Announces-Date-of-Third-Quarter-2026-Results-Conference-Call/default.aspx</x:v>
      </x:c>
      <x:c r="F51" s="38" t="str">
        <x:v>https://investor.uber.com/news-events/news/press-release-details/2026/Uber-Announces-Date-of-Third-Quarter-2026-Results-Conference-Call/default.aspx</x:v>
      </x:c>
      <x:c r="G51" s="38" t="str">
        <x:v>https://investor.uber.com/news-events/news/press-release-details/2026/Uber-Announces-Date-of-Third-Quarter-2026-Results-Conference-Call/default.aspx</x:v>
      </x:c>
      <x:c r="H51" s="38" t="str">
        <x:v>https://investor.uber.com/news-events/news/press-release-details/2026/Uber-Announces-Date-of-Third-Quarter-2026-Results-Conference-Call/default.aspx</x:v>
      </x:c>
      <x:c r="I51" s="38" t="str">
        <x:v>https://investor.uber.com/news-events/news/press-release-details/2026/Uber-Announces-Date-of-Third-Quarter-2026-Results-Conference-Call/default.aspx</x:v>
      </x:c>
      <x:c r="J51" s="38" t="str">
        <x:v>https://investor.uber.com/news-events/news/press-release-details/2026/Uber-Announces-Date-of-Third-Quarter-2026-Results-Conference-Call/default.aspx</x:v>
      </x:c>
      <x:c r="K51" s="3"/>
    </x:row>
    <x:row r="52" ht="23" customHeight="1">
      <x:c r="A52" s="2"/>
      <x:c r="B52" s="2"/>
      <x:c r="C52" s="2"/>
      <x:c r="D52" s="3"/>
      <x:c r="E52" s="3"/>
      <x:c r="F52" s="3"/>
      <x:c r="G52" s="3"/>
      <x:c r="H52" s="3"/>
      <x:c r="I52" s="3"/>
      <x:c r="J52" s="3"/>
      <x:c r="K52" s="3"/>
    </x:row>
    <x:row r="53" ht="23" customHeight="1">
      <x:c r="A53" s="2"/>
      <x:c r="B53" s="2"/>
      <x:c r="C53" s="2"/>
      <x:c r="D53" s="3"/>
      <x:c r="E53" s="3"/>
      <x:c r="F53" s="3"/>
      <x:c r="G53" s="3"/>
      <x:c r="H53" s="3"/>
      <x:c r="I53" s="3"/>
      <x:c r="J53" s="3"/>
      <x:c r="K53" s="3"/>
    </x:row>
    <x:row r="54" ht="36" customHeight="1">
      <x:c r="A54" s="2"/>
      <x:c r="B54" s="2"/>
      <x:c r="C54" s="4" t="str">
        <x:v>Cloud commitment | S2 discloses minimum spend of $1,100M through March 2031. It is a contractual commitment, not an annual expense input.</x:v>
      </x:c>
      <x:c r="D54" s="22" t="str">
        <x:v>Cloud commitment | S2 discloses minimum spend of $1,100M through March 2031. It is a contractual commitment, not an annual expense input.</x:v>
      </x:c>
      <x:c r="E54" s="22" t="str">
        <x:v>Cloud commitment | S2 discloses minimum spend of $1,100M through March 2031. It is a contractual commitment, not an annual expense input.</x:v>
      </x:c>
      <x:c r="F54" s="22" t="str">
        <x:v>Cloud commitment | S2 discloses minimum spend of $1,100M through March 2031. It is a contractual commitment, not an annual expense input.</x:v>
      </x:c>
      <x:c r="G54" s="22" t="str">
        <x:v>Cloud commitment | S2 discloses minimum spend of $1,100M through March 2031. It is a contractual commitment, not an annual expense input.</x:v>
      </x:c>
      <x:c r="H54" s="22" t="str">
        <x:v>Cloud commitment | S2 discloses minimum spend of $1,100M through March 2031. It is a contractual commitment, not an annual expense input.</x:v>
      </x:c>
      <x:c r="I54" s="22" t="str">
        <x:v>Cloud commitment | S2 discloses minimum spend of $1,100M through March 2031. It is a contractual commitment, not an annual expense input.</x:v>
      </x:c>
      <x:c r="J54" s="22" t="str">
        <x:v>Cloud commitment | S2 discloses minimum spend of $1,100M through March 2031. It is a contractual commitment, not an annual expense input.</x:v>
      </x:c>
      <x:c r="K54" s="3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</x:sheetData>
  <x:mergeCells>
    <x:mergeCell ref="C2:J2"/>
    <x:mergeCell ref="C3:J3"/>
    <x:mergeCell ref="C4:J4"/>
    <x:mergeCell ref="C16:J16"/>
    <x:mergeCell ref="C30:J30"/>
    <x:mergeCell ref="C32:J32"/>
    <x:mergeCell ref="D35:J35"/>
    <x:mergeCell ref="C36:J36"/>
    <x:mergeCell ref="D38:J38"/>
    <x:mergeCell ref="C39:J39"/>
    <x:mergeCell ref="D41:J41"/>
    <x:mergeCell ref="C42:J42"/>
    <x:mergeCell ref="D44:J44"/>
    <x:mergeCell ref="C45:J45"/>
    <x:mergeCell ref="D47:J47"/>
    <x:mergeCell ref="C48:J48"/>
    <x:mergeCell ref="D50:J50"/>
    <x:mergeCell ref="C51:J51"/>
    <x:mergeCell ref="C54:J54"/>
  </x:mergeCells>
  <x:conditionalFormatting sqref="E27:I29">
    <x:cfRule type="cellIs" dxfId="0" priority="1" operator="notEqual">
      <x:formula>0</x:formula>
    </x:cfRule>
  </x:conditionalFormatting>
  <x:pageMargins left="0.7" right="0.7" top="0.75" bottom="0.75" header="0.3" footer="0.3"/>
</x:worksheet>
</file>